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main" sheetId="2" r:id="rId2"/>
  </sheets>
  <definedNames/>
  <calcPr fullCalcOnLoad="1"/>
</workbook>
</file>

<file path=xl/sharedStrings.xml><?xml version="1.0" encoding="utf-8"?>
<sst xmlns="http://schemas.openxmlformats.org/spreadsheetml/2006/main" count="319" uniqueCount="95">
  <si>
    <t>Улица</t>
  </si>
  <si>
    <t>Дом</t>
  </si>
  <si>
    <t>Б.Луговая</t>
  </si>
  <si>
    <t xml:space="preserve">11 </t>
  </si>
  <si>
    <t xml:space="preserve">31 </t>
  </si>
  <si>
    <t xml:space="preserve">7 </t>
  </si>
  <si>
    <t>В.Терешковой</t>
  </si>
  <si>
    <t xml:space="preserve">4 </t>
  </si>
  <si>
    <t xml:space="preserve">3 </t>
  </si>
  <si>
    <t>Кирова</t>
  </si>
  <si>
    <t xml:space="preserve">2 </t>
  </si>
  <si>
    <t>Трескова</t>
  </si>
  <si>
    <t>Юбилейная</t>
  </si>
  <si>
    <t xml:space="preserve">20 </t>
  </si>
  <si>
    <t xml:space="preserve">5 </t>
  </si>
  <si>
    <t>Артинская</t>
  </si>
  <si>
    <t xml:space="preserve">33 </t>
  </si>
  <si>
    <t>Березовая</t>
  </si>
  <si>
    <t xml:space="preserve">9 </t>
  </si>
  <si>
    <t>Бытовая</t>
  </si>
  <si>
    <t>Горького</t>
  </si>
  <si>
    <t>Матросова</t>
  </si>
  <si>
    <t xml:space="preserve">16 </t>
  </si>
  <si>
    <t xml:space="preserve">24 </t>
  </si>
  <si>
    <t>Сухобского</t>
  </si>
  <si>
    <t xml:space="preserve">32 </t>
  </si>
  <si>
    <t xml:space="preserve">37 </t>
  </si>
  <si>
    <t>Ухтомского</t>
  </si>
  <si>
    <t xml:space="preserve">21 </t>
  </si>
  <si>
    <t xml:space="preserve">22 </t>
  </si>
  <si>
    <t xml:space="preserve">23 </t>
  </si>
  <si>
    <t xml:space="preserve">25 </t>
  </si>
  <si>
    <t xml:space="preserve">27 </t>
  </si>
  <si>
    <t xml:space="preserve">29 </t>
  </si>
  <si>
    <t>8 марта</t>
  </si>
  <si>
    <t xml:space="preserve">38 </t>
  </si>
  <si>
    <t xml:space="preserve">51 </t>
  </si>
  <si>
    <t xml:space="preserve">79 </t>
  </si>
  <si>
    <t>Бульварная</t>
  </si>
  <si>
    <t xml:space="preserve">35 </t>
  </si>
  <si>
    <t>Интернациональная</t>
  </si>
  <si>
    <t xml:space="preserve">70 </t>
  </si>
  <si>
    <t>Куйбышева</t>
  </si>
  <si>
    <t xml:space="preserve">57 </t>
  </si>
  <si>
    <t xml:space="preserve">63 </t>
  </si>
  <si>
    <t xml:space="preserve">81 </t>
  </si>
  <si>
    <t xml:space="preserve">19 </t>
  </si>
  <si>
    <t>Металлистов</t>
  </si>
  <si>
    <t xml:space="preserve">18 </t>
  </si>
  <si>
    <t>Мизерова</t>
  </si>
  <si>
    <t>112/а</t>
  </si>
  <si>
    <t xml:space="preserve">80 </t>
  </si>
  <si>
    <t xml:space="preserve">96 </t>
  </si>
  <si>
    <t xml:space="preserve">98 </t>
  </si>
  <si>
    <t>Озерная</t>
  </si>
  <si>
    <t xml:space="preserve">60 </t>
  </si>
  <si>
    <t>Октября</t>
  </si>
  <si>
    <t>пер.Вильямса</t>
  </si>
  <si>
    <t>Пролетарская</t>
  </si>
  <si>
    <t xml:space="preserve">Рогозинниковых </t>
  </si>
  <si>
    <t xml:space="preserve">36 </t>
  </si>
  <si>
    <t xml:space="preserve">50 </t>
  </si>
  <si>
    <t>Саргинская</t>
  </si>
  <si>
    <t>Свободы</t>
  </si>
  <si>
    <t>Селекционная</t>
  </si>
  <si>
    <t>Советская</t>
  </si>
  <si>
    <t>35/б</t>
  </si>
  <si>
    <t xml:space="preserve">40 </t>
  </si>
  <si>
    <t xml:space="preserve">47 </t>
  </si>
  <si>
    <t xml:space="preserve">52 </t>
  </si>
  <si>
    <t>Ремесленная</t>
  </si>
  <si>
    <t>Буткинская</t>
  </si>
  <si>
    <t>Манчажская</t>
  </si>
  <si>
    <t>% экономии</t>
  </si>
  <si>
    <t>№ п/п</t>
  </si>
  <si>
    <t>Размер платы за фактически потребленную тепловую энергию (руб.)</t>
  </si>
  <si>
    <t>Размер платы при расчете по нормативу (руб.)</t>
  </si>
  <si>
    <t>Средняя экономия в %</t>
  </si>
  <si>
    <t>Анализ потребления тепловой энергии МКД оборудованными приборами учета за отопительный период 2014-2015гг.</t>
  </si>
  <si>
    <t>Анализ потребления тепловой энергии МКД оборудованными приборами учета за отопительный период 2016-2017гг.</t>
  </si>
  <si>
    <t>Экономия тыс. рублей.</t>
  </si>
  <si>
    <t>3 Садовая</t>
  </si>
  <si>
    <t>3а</t>
  </si>
  <si>
    <t>Высокая</t>
  </si>
  <si>
    <t>33а</t>
  </si>
  <si>
    <t>Каменная</t>
  </si>
  <si>
    <t>Ленина</t>
  </si>
  <si>
    <t>Лесозоводская</t>
  </si>
  <si>
    <t>34/34а</t>
  </si>
  <si>
    <t>Механизаторов</t>
  </si>
  <si>
    <t>пер.Черкасовский</t>
  </si>
  <si>
    <t>Писцова</t>
  </si>
  <si>
    <t>Станционная</t>
  </si>
  <si>
    <t>Терешковой</t>
  </si>
  <si>
    <t xml:space="preserve">Озерная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</si>
</sst>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\ ###\ #00.00"/>
    <numFmt numFmtId="165" formatCode="#0.0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1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1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3" fontId="0" fillId="0" borderId="1" xfId="18" applyFont="1" applyBorder="1" applyAlignment="1">
      <alignment horizontal="center"/>
    </xf>
    <xf numFmtId="43" fontId="0" fillId="0" borderId="1" xfId="18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6.875" style="0" customWidth="1"/>
    <col min="2" max="2" width="20.875" style="0" customWidth="1"/>
    <col min="4" max="4" width="17.375" style="0" customWidth="1"/>
    <col min="5" max="5" width="16.00390625" style="0" customWidth="1"/>
    <col min="6" max="6" width="13.75390625" style="0" customWidth="1"/>
    <col min="7" max="7" width="10.75390625" style="0" customWidth="1"/>
  </cols>
  <sheetData>
    <row r="2" spans="1:7" ht="73.5" customHeight="1">
      <c r="A2" s="1"/>
      <c r="B2" s="25" t="s">
        <v>79</v>
      </c>
      <c r="C2" s="26"/>
      <c r="D2" s="26"/>
      <c r="E2" s="26"/>
      <c r="G2" s="4"/>
    </row>
    <row r="3" spans="1:7" ht="14.25">
      <c r="A3" s="1"/>
      <c r="B3" s="1"/>
      <c r="C3" s="1"/>
      <c r="D3" s="1"/>
      <c r="E3" s="1"/>
      <c r="G3" s="4"/>
    </row>
    <row r="4" spans="1:7" ht="80.25" customHeight="1">
      <c r="A4" s="5" t="s">
        <v>74</v>
      </c>
      <c r="B4" s="5" t="s">
        <v>0</v>
      </c>
      <c r="C4" s="5" t="s">
        <v>1</v>
      </c>
      <c r="D4" s="6" t="s">
        <v>75</v>
      </c>
      <c r="E4" s="6" t="s">
        <v>76</v>
      </c>
      <c r="F4" s="13" t="s">
        <v>80</v>
      </c>
      <c r="G4" s="6" t="s">
        <v>73</v>
      </c>
    </row>
    <row r="5" spans="1:7" ht="15.75">
      <c r="A5" s="14">
        <v>1</v>
      </c>
      <c r="B5" s="15" t="s">
        <v>81</v>
      </c>
      <c r="C5" s="16">
        <v>4</v>
      </c>
      <c r="D5" s="28">
        <v>634304.95</v>
      </c>
      <c r="E5" s="29">
        <v>1178228.24</v>
      </c>
      <c r="F5" s="22">
        <f>E5-D5</f>
        <v>543923.29</v>
      </c>
      <c r="G5" s="23">
        <f>SUM(F5*100/E5)</f>
        <v>46.16450968786829</v>
      </c>
    </row>
    <row r="6" spans="1:7" ht="15.75">
      <c r="A6" s="14">
        <f>1+A5</f>
        <v>2</v>
      </c>
      <c r="B6" s="15" t="s">
        <v>34</v>
      </c>
      <c r="C6" s="16">
        <v>77</v>
      </c>
      <c r="D6" s="28">
        <v>712522.06</v>
      </c>
      <c r="E6" s="29">
        <v>1055199.44</v>
      </c>
      <c r="F6" s="22">
        <f aca="true" t="shared" si="0" ref="F6:F69">E6-D6</f>
        <v>342677.3799999999</v>
      </c>
      <c r="G6" s="23">
        <f>SUM(F6*100/E6)</f>
        <v>32.475129061857714</v>
      </c>
    </row>
    <row r="7" spans="1:7" ht="15.75">
      <c r="A7" s="14">
        <f aca="true" t="shared" si="1" ref="A7:A70">1+A6</f>
        <v>3</v>
      </c>
      <c r="B7" s="15" t="s">
        <v>34</v>
      </c>
      <c r="C7" s="16">
        <v>79</v>
      </c>
      <c r="D7" s="28">
        <v>1074408.61</v>
      </c>
      <c r="E7" s="29">
        <v>1770902.65</v>
      </c>
      <c r="F7" s="22">
        <f t="shared" si="0"/>
        <v>696494.0399999998</v>
      </c>
      <c r="G7" s="23">
        <f>SUM(F7*100/E7)</f>
        <v>39.329888630524096</v>
      </c>
    </row>
    <row r="8" spans="1:7" ht="15.75">
      <c r="A8" s="14">
        <f t="shared" si="1"/>
        <v>4</v>
      </c>
      <c r="B8" s="15" t="s">
        <v>34</v>
      </c>
      <c r="C8" s="16">
        <v>90</v>
      </c>
      <c r="D8" s="28">
        <v>1090252.73</v>
      </c>
      <c r="E8" s="29">
        <v>2095569.12</v>
      </c>
      <c r="F8" s="22">
        <f t="shared" si="0"/>
        <v>1005316.3900000001</v>
      </c>
      <c r="G8" s="23">
        <f>SUM(F8*100/E8)</f>
        <v>47.97343024409522</v>
      </c>
    </row>
    <row r="9" spans="1:7" ht="15.75">
      <c r="A9" s="14">
        <f t="shared" si="1"/>
        <v>5</v>
      </c>
      <c r="B9" s="15" t="s">
        <v>34</v>
      </c>
      <c r="C9" s="17" t="s">
        <v>35</v>
      </c>
      <c r="D9" s="28">
        <v>1005724.35</v>
      </c>
      <c r="E9" s="29">
        <v>1359167.68</v>
      </c>
      <c r="F9" s="22">
        <f t="shared" si="0"/>
        <v>353443.32999999996</v>
      </c>
      <c r="G9" s="23">
        <f>SUM(F9*100/E9)</f>
        <v>26.00439483669888</v>
      </c>
    </row>
    <row r="10" spans="1:7" ht="15.75">
      <c r="A10" s="14">
        <f t="shared" si="1"/>
        <v>6</v>
      </c>
      <c r="B10" s="15" t="s">
        <v>34</v>
      </c>
      <c r="C10" s="17" t="s">
        <v>36</v>
      </c>
      <c r="D10" s="28">
        <v>1879737.72</v>
      </c>
      <c r="E10" s="29">
        <v>2845882.69</v>
      </c>
      <c r="F10" s="22">
        <f t="shared" si="0"/>
        <v>966144.97</v>
      </c>
      <c r="G10" s="23">
        <f>SUM(F10*100/E10)</f>
        <v>33.94886842647755</v>
      </c>
    </row>
    <row r="11" spans="1:7" ht="15.75">
      <c r="A11" s="14">
        <f t="shared" si="1"/>
        <v>7</v>
      </c>
      <c r="B11" s="15" t="s">
        <v>15</v>
      </c>
      <c r="C11" s="21">
        <v>30</v>
      </c>
      <c r="D11" s="28">
        <v>432434.08</v>
      </c>
      <c r="E11" s="29">
        <v>650211.23</v>
      </c>
      <c r="F11" s="22">
        <f t="shared" si="0"/>
        <v>217777.14999999997</v>
      </c>
      <c r="G11" s="23">
        <f>SUM(F11*100/E11)</f>
        <v>33.49329263353387</v>
      </c>
    </row>
    <row r="12" spans="1:7" ht="15.75">
      <c r="A12" s="14">
        <f t="shared" si="1"/>
        <v>8</v>
      </c>
      <c r="B12" s="15" t="s">
        <v>15</v>
      </c>
      <c r="C12" s="17" t="s">
        <v>16</v>
      </c>
      <c r="D12" s="28">
        <v>547473.59</v>
      </c>
      <c r="E12" s="29">
        <v>669246.22</v>
      </c>
      <c r="F12" s="22">
        <f t="shared" si="0"/>
        <v>121772.63</v>
      </c>
      <c r="G12" s="23">
        <f>SUM(F12*100/E12)</f>
        <v>18.19549014412065</v>
      </c>
    </row>
    <row r="13" spans="1:7" ht="15.75">
      <c r="A13" s="14">
        <f t="shared" si="1"/>
        <v>9</v>
      </c>
      <c r="B13" s="15" t="s">
        <v>2</v>
      </c>
      <c r="C13" s="16">
        <v>25</v>
      </c>
      <c r="D13" s="28">
        <v>521696.02</v>
      </c>
      <c r="E13" s="29">
        <v>667908.16</v>
      </c>
      <c r="F13" s="22">
        <f t="shared" si="0"/>
        <v>146212.14</v>
      </c>
      <c r="G13" s="23">
        <f>SUM(F13*100/E13)</f>
        <v>21.891054602477084</v>
      </c>
    </row>
    <row r="14" spans="1:7" ht="15.75">
      <c r="A14" s="14">
        <f t="shared" si="1"/>
        <v>10</v>
      </c>
      <c r="B14" s="15" t="s">
        <v>2</v>
      </c>
      <c r="C14" s="17" t="s">
        <v>3</v>
      </c>
      <c r="D14" s="28">
        <v>1105126.38</v>
      </c>
      <c r="E14" s="29">
        <v>1807806.47</v>
      </c>
      <c r="F14" s="22">
        <f t="shared" si="0"/>
        <v>702680.0900000001</v>
      </c>
      <c r="G14" s="23">
        <f>SUM(F14*100/E14)</f>
        <v>38.86920982200048</v>
      </c>
    </row>
    <row r="15" spans="1:7" ht="15.75">
      <c r="A15" s="14">
        <f t="shared" si="1"/>
        <v>11</v>
      </c>
      <c r="B15" s="15" t="s">
        <v>2</v>
      </c>
      <c r="C15" s="17" t="s">
        <v>4</v>
      </c>
      <c r="D15" s="28">
        <v>715725.28</v>
      </c>
      <c r="E15" s="29">
        <v>1058017.64</v>
      </c>
      <c r="F15" s="22">
        <f t="shared" si="0"/>
        <v>342292.35999999987</v>
      </c>
      <c r="G15" s="23">
        <f>SUM(F15*100/E15)</f>
        <v>32.352235639473825</v>
      </c>
    </row>
    <row r="16" spans="1:7" ht="15.75">
      <c r="A16" s="14">
        <f t="shared" si="1"/>
        <v>12</v>
      </c>
      <c r="B16" s="15" t="s">
        <v>2</v>
      </c>
      <c r="C16" s="17" t="s">
        <v>5</v>
      </c>
      <c r="D16" s="28">
        <v>694869.91</v>
      </c>
      <c r="E16" s="29">
        <v>1174441.87</v>
      </c>
      <c r="F16" s="22">
        <f t="shared" si="0"/>
        <v>479571.9600000001</v>
      </c>
      <c r="G16" s="23">
        <f>SUM(F16*100/E16)</f>
        <v>40.83403123221416</v>
      </c>
    </row>
    <row r="17" spans="1:7" ht="15.75">
      <c r="A17" s="14">
        <f t="shared" si="1"/>
        <v>13</v>
      </c>
      <c r="B17" s="15" t="s">
        <v>17</v>
      </c>
      <c r="C17" s="16">
        <v>7</v>
      </c>
      <c r="D17" s="28">
        <v>99698.3</v>
      </c>
      <c r="E17" s="29">
        <v>200191.16</v>
      </c>
      <c r="F17" s="22">
        <f t="shared" si="0"/>
        <v>100492.86</v>
      </c>
      <c r="G17" s="23">
        <f>SUM(F17*100/E17)</f>
        <v>50.19845032118301</v>
      </c>
    </row>
    <row r="18" spans="1:7" ht="15.75">
      <c r="A18" s="14">
        <f t="shared" si="1"/>
        <v>14</v>
      </c>
      <c r="B18" s="15" t="s">
        <v>17</v>
      </c>
      <c r="C18" s="16">
        <v>9</v>
      </c>
      <c r="D18" s="28">
        <v>41646.27</v>
      </c>
      <c r="E18" s="29">
        <v>131691.09</v>
      </c>
      <c r="F18" s="22">
        <f t="shared" si="0"/>
        <v>90044.82</v>
      </c>
      <c r="G18" s="23">
        <f>SUM(F18*100/E18)</f>
        <v>68.37578761023241</v>
      </c>
    </row>
    <row r="19" spans="1:7" ht="15.75">
      <c r="A19" s="14">
        <f t="shared" si="1"/>
        <v>15</v>
      </c>
      <c r="B19" s="15" t="s">
        <v>17</v>
      </c>
      <c r="C19" s="16">
        <v>11</v>
      </c>
      <c r="D19" s="28">
        <v>730826.5</v>
      </c>
      <c r="E19" s="29">
        <v>1098254.42</v>
      </c>
      <c r="F19" s="22">
        <f t="shared" si="0"/>
        <v>367427.9199999999</v>
      </c>
      <c r="G19" s="23">
        <f>SUM(F19*100/E19)</f>
        <v>33.45562861472481</v>
      </c>
    </row>
    <row r="20" spans="1:7" ht="15.75">
      <c r="A20" s="14">
        <f t="shared" si="1"/>
        <v>16</v>
      </c>
      <c r="B20" s="15" t="s">
        <v>17</v>
      </c>
      <c r="C20" s="16">
        <v>17</v>
      </c>
      <c r="D20" s="28">
        <v>36026.16</v>
      </c>
      <c r="E20" s="29">
        <v>201701.87</v>
      </c>
      <c r="F20" s="22">
        <f t="shared" si="0"/>
        <v>165675.71</v>
      </c>
      <c r="G20" s="23">
        <f>SUM(F20*100/E20)</f>
        <v>82.13890629769571</v>
      </c>
    </row>
    <row r="21" spans="1:7" ht="15.75">
      <c r="A21" s="14">
        <f t="shared" si="1"/>
        <v>17</v>
      </c>
      <c r="B21" s="15" t="s">
        <v>17</v>
      </c>
      <c r="C21" s="16" t="s">
        <v>82</v>
      </c>
      <c r="D21" s="28">
        <v>825711.92</v>
      </c>
      <c r="E21" s="29">
        <v>1479075.16</v>
      </c>
      <c r="F21" s="22">
        <f t="shared" si="0"/>
        <v>653363.2399999999</v>
      </c>
      <c r="G21" s="23">
        <f>SUM(F21*100/E21)</f>
        <v>44.17376869475652</v>
      </c>
    </row>
    <row r="22" spans="1:7" ht="15.75">
      <c r="A22" s="14">
        <f t="shared" si="1"/>
        <v>18</v>
      </c>
      <c r="B22" s="15" t="s">
        <v>38</v>
      </c>
      <c r="C22" s="17" t="s">
        <v>39</v>
      </c>
      <c r="D22" s="28">
        <v>1433926.27</v>
      </c>
      <c r="E22" s="29">
        <v>1812424.95</v>
      </c>
      <c r="F22" s="22">
        <f t="shared" si="0"/>
        <v>378498.67999999993</v>
      </c>
      <c r="G22" s="23">
        <f>SUM(F22*100/E22)</f>
        <v>20.8835505161193</v>
      </c>
    </row>
    <row r="23" spans="1:7" ht="15.75">
      <c r="A23" s="14">
        <f t="shared" si="1"/>
        <v>19</v>
      </c>
      <c r="B23" s="15" t="s">
        <v>38</v>
      </c>
      <c r="C23" s="17" t="s">
        <v>7</v>
      </c>
      <c r="D23" s="28">
        <v>918766.11</v>
      </c>
      <c r="E23" s="29">
        <v>1100274.46</v>
      </c>
      <c r="F23" s="22">
        <f t="shared" si="0"/>
        <v>181508.34999999998</v>
      </c>
      <c r="G23" s="23">
        <f>SUM(F23*100/E23)</f>
        <v>16.496643028503993</v>
      </c>
    </row>
    <row r="24" spans="1:7" ht="15.75">
      <c r="A24" s="14">
        <f t="shared" si="1"/>
        <v>20</v>
      </c>
      <c r="B24" s="15" t="s">
        <v>71</v>
      </c>
      <c r="C24" s="16">
        <v>17</v>
      </c>
      <c r="D24" s="28">
        <v>372711.31</v>
      </c>
      <c r="E24" s="29">
        <v>478571.08</v>
      </c>
      <c r="F24" s="22">
        <f t="shared" si="0"/>
        <v>105859.77000000002</v>
      </c>
      <c r="G24" s="23">
        <f>SUM(F24*100/E24)</f>
        <v>22.11996805155882</v>
      </c>
    </row>
    <row r="25" spans="1:7" ht="15.75">
      <c r="A25" s="14">
        <f t="shared" si="1"/>
        <v>21</v>
      </c>
      <c r="B25" s="15" t="s">
        <v>71</v>
      </c>
      <c r="C25" s="17" t="s">
        <v>30</v>
      </c>
      <c r="D25" s="28">
        <v>403524.95</v>
      </c>
      <c r="E25" s="29">
        <v>538666.78</v>
      </c>
      <c r="F25" s="22">
        <f t="shared" si="0"/>
        <v>135141.83000000002</v>
      </c>
      <c r="G25" s="23">
        <f>SUM(F25*100/E25)</f>
        <v>25.08820573639236</v>
      </c>
    </row>
    <row r="26" spans="1:7" ht="15.75">
      <c r="A26" s="14">
        <f t="shared" si="1"/>
        <v>22</v>
      </c>
      <c r="B26" s="15" t="s">
        <v>19</v>
      </c>
      <c r="C26" s="17" t="s">
        <v>3</v>
      </c>
      <c r="D26" s="28">
        <v>876720.39</v>
      </c>
      <c r="E26" s="29">
        <v>1490168.11</v>
      </c>
      <c r="F26" s="22">
        <f t="shared" si="0"/>
        <v>613447.7200000001</v>
      </c>
      <c r="G26" s="23">
        <f>SUM(F26*100/E26)</f>
        <v>41.166343306058266</v>
      </c>
    </row>
    <row r="27" spans="1:7" ht="15.75">
      <c r="A27" s="14">
        <f t="shared" si="1"/>
        <v>23</v>
      </c>
      <c r="B27" s="15" t="s">
        <v>6</v>
      </c>
      <c r="C27" s="16">
        <v>16</v>
      </c>
      <c r="D27" s="28">
        <v>358376.86</v>
      </c>
      <c r="E27" s="29">
        <v>518563.31</v>
      </c>
      <c r="F27" s="22">
        <f t="shared" si="0"/>
        <v>160186.45</v>
      </c>
      <c r="G27" s="23">
        <f>SUM(F27*100/E27)</f>
        <v>30.89043264553368</v>
      </c>
    </row>
    <row r="28" spans="1:7" ht="15.75">
      <c r="A28" s="14">
        <f t="shared" si="1"/>
        <v>24</v>
      </c>
      <c r="B28" s="15" t="s">
        <v>6</v>
      </c>
      <c r="C28" s="17" t="s">
        <v>7</v>
      </c>
      <c r="D28" s="28">
        <v>15154.81</v>
      </c>
      <c r="E28" s="29">
        <v>1140459.44</v>
      </c>
      <c r="F28" s="22">
        <f t="shared" si="0"/>
        <v>1125304.63</v>
      </c>
      <c r="G28" s="23">
        <f>SUM(F28*100/E28)</f>
        <v>98.67116624507048</v>
      </c>
    </row>
    <row r="29" spans="1:7" ht="15.75">
      <c r="A29" s="14">
        <f t="shared" si="1"/>
        <v>25</v>
      </c>
      <c r="B29" s="15" t="s">
        <v>83</v>
      </c>
      <c r="C29" s="16" t="s">
        <v>84</v>
      </c>
      <c r="D29" s="28">
        <v>428321.95</v>
      </c>
      <c r="E29" s="29">
        <v>770621.14</v>
      </c>
      <c r="F29" s="22">
        <f t="shared" si="0"/>
        <v>342299.19</v>
      </c>
      <c r="G29" s="23">
        <f>SUM(F29*100/E29)</f>
        <v>44.41860886401326</v>
      </c>
    </row>
    <row r="30" spans="1:7" ht="15.75">
      <c r="A30" s="14">
        <f t="shared" si="1"/>
        <v>26</v>
      </c>
      <c r="B30" s="15" t="s">
        <v>20</v>
      </c>
      <c r="C30" s="16">
        <v>2</v>
      </c>
      <c r="D30" s="28">
        <v>897033.69</v>
      </c>
      <c r="E30" s="29">
        <v>1505629.55</v>
      </c>
      <c r="F30" s="22">
        <f t="shared" si="0"/>
        <v>608595.8600000001</v>
      </c>
      <c r="G30" s="23">
        <f>SUM(F30*100/E30)</f>
        <v>40.421354641983484</v>
      </c>
    </row>
    <row r="31" spans="1:7" ht="15.75">
      <c r="A31" s="14">
        <f t="shared" si="1"/>
        <v>27</v>
      </c>
      <c r="B31" s="15" t="s">
        <v>20</v>
      </c>
      <c r="C31" s="16">
        <v>11</v>
      </c>
      <c r="D31" s="28">
        <v>1149713</v>
      </c>
      <c r="E31" s="29">
        <v>2049563.86</v>
      </c>
      <c r="F31" s="22">
        <f t="shared" si="0"/>
        <v>899850.8600000001</v>
      </c>
      <c r="G31" s="23">
        <f>SUM(F31*100/E31)</f>
        <v>43.90450463934313</v>
      </c>
    </row>
    <row r="32" spans="1:7" ht="15.75">
      <c r="A32" s="14">
        <f t="shared" si="1"/>
        <v>28</v>
      </c>
      <c r="B32" s="15" t="s">
        <v>20</v>
      </c>
      <c r="C32" s="17" t="s">
        <v>8</v>
      </c>
      <c r="D32" s="28">
        <v>881167.12</v>
      </c>
      <c r="E32" s="29">
        <v>1115899.56</v>
      </c>
      <c r="F32" s="22">
        <f t="shared" si="0"/>
        <v>234732.44000000006</v>
      </c>
      <c r="G32" s="23">
        <f>SUM(F32*100/E32)</f>
        <v>21.03526593379068</v>
      </c>
    </row>
    <row r="33" spans="1:7" ht="15.75">
      <c r="A33" s="14">
        <f t="shared" si="1"/>
        <v>29</v>
      </c>
      <c r="B33" s="15" t="s">
        <v>20</v>
      </c>
      <c r="C33" s="17" t="s">
        <v>14</v>
      </c>
      <c r="D33" s="28">
        <v>1377722.46</v>
      </c>
      <c r="E33" s="29">
        <v>2275652.98</v>
      </c>
      <c r="F33" s="22">
        <f t="shared" si="0"/>
        <v>897930.52</v>
      </c>
      <c r="G33" s="23">
        <f>SUM(F33*100/E33)</f>
        <v>39.45814796419444</v>
      </c>
    </row>
    <row r="34" spans="1:7" ht="15.75">
      <c r="A34" s="14">
        <f t="shared" si="1"/>
        <v>30</v>
      </c>
      <c r="B34" s="15" t="s">
        <v>81</v>
      </c>
      <c r="C34" s="16">
        <v>5</v>
      </c>
      <c r="D34" s="28">
        <v>883701.96</v>
      </c>
      <c r="E34" s="29">
        <v>1578562.14</v>
      </c>
      <c r="F34" s="22">
        <f t="shared" si="0"/>
        <v>694860.1799999999</v>
      </c>
      <c r="G34" s="23">
        <f>SUM(F34*100/E34)</f>
        <v>44.01855095802564</v>
      </c>
    </row>
    <row r="35" spans="1:7" ht="15.75">
      <c r="A35" s="14">
        <f t="shared" si="1"/>
        <v>31</v>
      </c>
      <c r="B35" s="15" t="s">
        <v>40</v>
      </c>
      <c r="C35" s="16">
        <v>102</v>
      </c>
      <c r="D35" s="28">
        <v>84624.47</v>
      </c>
      <c r="E35" s="29">
        <v>110152.62</v>
      </c>
      <c r="F35" s="22">
        <f t="shared" si="0"/>
        <v>25528.149999999994</v>
      </c>
      <c r="G35" s="23">
        <f>SUM(F35*100/E35)</f>
        <v>23.175254478740495</v>
      </c>
    </row>
    <row r="36" spans="1:7" ht="15.75">
      <c r="A36" s="14">
        <f t="shared" si="1"/>
        <v>32</v>
      </c>
      <c r="B36" s="15" t="s">
        <v>40</v>
      </c>
      <c r="C36" s="17" t="s">
        <v>41</v>
      </c>
      <c r="D36" s="28">
        <v>865010.74</v>
      </c>
      <c r="E36" s="29">
        <v>1179004.23</v>
      </c>
      <c r="F36" s="22">
        <f t="shared" si="0"/>
        <v>313993.49</v>
      </c>
      <c r="G36" s="23">
        <f>SUM(F36*100/E36)</f>
        <v>26.632091896735606</v>
      </c>
    </row>
    <row r="37" spans="1:7" ht="15.75">
      <c r="A37" s="14">
        <f t="shared" si="1"/>
        <v>33</v>
      </c>
      <c r="B37" s="15" t="s">
        <v>85</v>
      </c>
      <c r="C37" s="16">
        <v>3</v>
      </c>
      <c r="D37" s="28">
        <v>424344.07</v>
      </c>
      <c r="E37" s="29">
        <v>690180.4</v>
      </c>
      <c r="F37" s="22">
        <f t="shared" si="0"/>
        <v>265836.33</v>
      </c>
      <c r="G37" s="23">
        <f>SUM(F37*100/E37)</f>
        <v>38.51693412331037</v>
      </c>
    </row>
    <row r="38" spans="1:7" ht="15.75">
      <c r="A38" s="14">
        <f t="shared" si="1"/>
        <v>34</v>
      </c>
      <c r="B38" s="15" t="s">
        <v>9</v>
      </c>
      <c r="C38" s="17" t="s">
        <v>10</v>
      </c>
      <c r="D38" s="28">
        <v>804680.88</v>
      </c>
      <c r="E38" s="29">
        <v>1274481.34</v>
      </c>
      <c r="F38" s="22">
        <f t="shared" si="0"/>
        <v>469800.4600000001</v>
      </c>
      <c r="G38" s="23">
        <f>SUM(F38*100/E38)</f>
        <v>36.862090111103555</v>
      </c>
    </row>
    <row r="39" spans="1:7" ht="15.75">
      <c r="A39" s="14">
        <f t="shared" si="1"/>
        <v>35</v>
      </c>
      <c r="B39" s="18" t="s">
        <v>42</v>
      </c>
      <c r="C39" s="19">
        <v>55</v>
      </c>
      <c r="D39" s="28">
        <v>2074872.9</v>
      </c>
      <c r="E39" s="29">
        <v>2922065.84</v>
      </c>
      <c r="F39" s="22">
        <f t="shared" si="0"/>
        <v>847192.94</v>
      </c>
      <c r="G39" s="23">
        <f>SUM(F39*100/E39)</f>
        <v>28.992944936517926</v>
      </c>
    </row>
    <row r="40" spans="1:7" ht="15.75">
      <c r="A40" s="14">
        <f t="shared" si="1"/>
        <v>36</v>
      </c>
      <c r="B40" s="15" t="s">
        <v>42</v>
      </c>
      <c r="C40" s="16">
        <v>57</v>
      </c>
      <c r="D40" s="28">
        <v>1616187.82</v>
      </c>
      <c r="E40" s="29">
        <v>2381187.12</v>
      </c>
      <c r="F40" s="22">
        <f t="shared" si="0"/>
        <v>764999.3</v>
      </c>
      <c r="G40" s="23">
        <f>SUM(F40*100/E40)</f>
        <v>32.126803205621236</v>
      </c>
    </row>
    <row r="41" spans="1:7" ht="15.75">
      <c r="A41" s="14">
        <f t="shared" si="1"/>
        <v>37</v>
      </c>
      <c r="B41" s="15" t="s">
        <v>42</v>
      </c>
      <c r="C41" s="16">
        <v>59</v>
      </c>
      <c r="D41" s="28">
        <v>560192.35</v>
      </c>
      <c r="E41" s="29">
        <v>728509.37</v>
      </c>
      <c r="F41" s="22">
        <f t="shared" si="0"/>
        <v>168317.02000000002</v>
      </c>
      <c r="G41" s="23">
        <f>SUM(F41*100/E41)</f>
        <v>23.10430406680974</v>
      </c>
    </row>
    <row r="42" spans="1:7" ht="15.75">
      <c r="A42" s="14">
        <f t="shared" si="1"/>
        <v>38</v>
      </c>
      <c r="B42" s="15" t="s">
        <v>42</v>
      </c>
      <c r="C42" s="17" t="s">
        <v>44</v>
      </c>
      <c r="D42" s="28">
        <v>1513596.41</v>
      </c>
      <c r="E42" s="29">
        <v>2033291.31</v>
      </c>
      <c r="F42" s="22">
        <f t="shared" si="0"/>
        <v>519694.90000000014</v>
      </c>
      <c r="G42" s="23">
        <f>SUM(F42*100/E42)</f>
        <v>25.559293813142798</v>
      </c>
    </row>
    <row r="43" spans="1:7" ht="15.75">
      <c r="A43" s="14">
        <f t="shared" si="1"/>
        <v>39</v>
      </c>
      <c r="B43" s="15" t="s">
        <v>42</v>
      </c>
      <c r="C43" s="17" t="s">
        <v>37</v>
      </c>
      <c r="D43" s="28">
        <v>1045888.89</v>
      </c>
      <c r="E43" s="29">
        <v>1433926.4</v>
      </c>
      <c r="F43" s="22">
        <f t="shared" si="0"/>
        <v>388037.5099999999</v>
      </c>
      <c r="G43" s="23">
        <f>SUM(F43*100/E43)</f>
        <v>27.061187380328583</v>
      </c>
    </row>
    <row r="44" spans="1:7" ht="15.75">
      <c r="A44" s="14">
        <f t="shared" si="1"/>
        <v>40</v>
      </c>
      <c r="B44" s="15" t="s">
        <v>42</v>
      </c>
      <c r="C44" s="17" t="s">
        <v>45</v>
      </c>
      <c r="D44" s="28">
        <v>988983.2</v>
      </c>
      <c r="E44" s="29">
        <v>1424257.82</v>
      </c>
      <c r="F44" s="22">
        <f t="shared" si="0"/>
        <v>435274.6200000001</v>
      </c>
      <c r="G44" s="23">
        <f>SUM(F44*100/E44)</f>
        <v>30.5615046579137</v>
      </c>
    </row>
    <row r="45" spans="1:7" ht="15.75">
      <c r="A45" s="14">
        <f t="shared" si="1"/>
        <v>41</v>
      </c>
      <c r="B45" s="15" t="s">
        <v>86</v>
      </c>
      <c r="C45" s="16">
        <v>78</v>
      </c>
      <c r="D45" s="28">
        <v>100284.65</v>
      </c>
      <c r="E45" s="29">
        <v>171358.11</v>
      </c>
      <c r="F45" s="22">
        <f t="shared" si="0"/>
        <v>71073.45999999999</v>
      </c>
      <c r="G45" s="23">
        <f>SUM(F45*100/E45)</f>
        <v>41.47656623897171</v>
      </c>
    </row>
    <row r="46" spans="1:7" ht="15.75">
      <c r="A46" s="14">
        <f t="shared" si="1"/>
        <v>42</v>
      </c>
      <c r="B46" s="15" t="s">
        <v>86</v>
      </c>
      <c r="C46" s="16">
        <v>92</v>
      </c>
      <c r="D46" s="28">
        <v>87714.47</v>
      </c>
      <c r="E46" s="29">
        <v>253066.15</v>
      </c>
      <c r="F46" s="22">
        <f t="shared" si="0"/>
        <v>165351.68</v>
      </c>
      <c r="G46" s="23">
        <f>SUM(F46*100/E46)</f>
        <v>65.33931148041728</v>
      </c>
    </row>
    <row r="47" spans="1:7" ht="15.75">
      <c r="A47" s="14">
        <f t="shared" si="1"/>
        <v>43</v>
      </c>
      <c r="B47" s="15" t="s">
        <v>86</v>
      </c>
      <c r="C47" s="16">
        <v>109</v>
      </c>
      <c r="D47" s="28">
        <v>168216.97</v>
      </c>
      <c r="E47" s="29">
        <v>267525.84</v>
      </c>
      <c r="F47" s="22">
        <f t="shared" si="0"/>
        <v>99308.87000000002</v>
      </c>
      <c r="G47" s="23">
        <f>SUM(F47*100/E47)</f>
        <v>37.12122537396762</v>
      </c>
    </row>
    <row r="48" spans="1:7" ht="15.75">
      <c r="A48" s="14">
        <f t="shared" si="1"/>
        <v>44</v>
      </c>
      <c r="B48" s="15" t="s">
        <v>87</v>
      </c>
      <c r="C48" s="16">
        <v>19</v>
      </c>
      <c r="D48" s="28">
        <v>76142.52</v>
      </c>
      <c r="E48" s="29">
        <v>96297.21</v>
      </c>
      <c r="F48" s="22">
        <f t="shared" si="0"/>
        <v>20154.690000000002</v>
      </c>
      <c r="G48" s="23">
        <f>SUM(F48*100/E48)</f>
        <v>20.929671794229552</v>
      </c>
    </row>
    <row r="49" spans="1:7" ht="15.75">
      <c r="A49" s="14">
        <f t="shared" si="1"/>
        <v>45</v>
      </c>
      <c r="B49" s="15" t="s">
        <v>72</v>
      </c>
      <c r="C49" s="16">
        <v>36</v>
      </c>
      <c r="D49" s="28">
        <v>1621732.99</v>
      </c>
      <c r="E49" s="29">
        <v>2999871.68</v>
      </c>
      <c r="F49" s="22">
        <f t="shared" si="0"/>
        <v>1378138.6900000002</v>
      </c>
      <c r="G49" s="23">
        <f>SUM(F49*100/E49)</f>
        <v>45.93992133690199</v>
      </c>
    </row>
    <row r="50" spans="1:7" ht="15.75">
      <c r="A50" s="14">
        <f t="shared" si="1"/>
        <v>46</v>
      </c>
      <c r="B50" s="18" t="s">
        <v>72</v>
      </c>
      <c r="C50" s="19" t="s">
        <v>88</v>
      </c>
      <c r="D50" s="28">
        <v>3493592.51</v>
      </c>
      <c r="E50" s="29">
        <v>5434644.47</v>
      </c>
      <c r="F50" s="22">
        <f t="shared" si="0"/>
        <v>1941051.96</v>
      </c>
      <c r="G50" s="23">
        <f>SUM(F50*100/E50)</f>
        <v>35.71626388285157</v>
      </c>
    </row>
    <row r="51" spans="1:7" ht="15.75">
      <c r="A51" s="14">
        <f t="shared" si="1"/>
        <v>47</v>
      </c>
      <c r="B51" s="15" t="s">
        <v>72</v>
      </c>
      <c r="C51" s="17" t="s">
        <v>35</v>
      </c>
      <c r="D51" s="28">
        <v>789319.61</v>
      </c>
      <c r="E51" s="29">
        <v>1373622.7</v>
      </c>
      <c r="F51" s="22">
        <f t="shared" si="0"/>
        <v>584303.09</v>
      </c>
      <c r="G51" s="23">
        <f>SUM(F51*100/E51)</f>
        <v>42.53737871396564</v>
      </c>
    </row>
    <row r="52" spans="1:7" ht="15.75">
      <c r="A52" s="14">
        <f t="shared" si="1"/>
        <v>48</v>
      </c>
      <c r="B52" s="15" t="s">
        <v>21</v>
      </c>
      <c r="C52" s="17" t="s">
        <v>22</v>
      </c>
      <c r="D52" s="28">
        <v>729862.48</v>
      </c>
      <c r="E52" s="29">
        <v>1318076.23</v>
      </c>
      <c r="F52" s="22">
        <f t="shared" si="0"/>
        <v>588213.75</v>
      </c>
      <c r="G52" s="23">
        <f>SUM(F52*100/E52)</f>
        <v>44.626686728126494</v>
      </c>
    </row>
    <row r="53" spans="1:7" ht="15.75">
      <c r="A53" s="14">
        <f t="shared" si="1"/>
        <v>49</v>
      </c>
      <c r="B53" s="15" t="s">
        <v>47</v>
      </c>
      <c r="C53" s="16">
        <v>16</v>
      </c>
      <c r="D53" s="28">
        <v>843595.79</v>
      </c>
      <c r="E53" s="29">
        <v>1117798.74</v>
      </c>
      <c r="F53" s="22">
        <f t="shared" si="0"/>
        <v>274202.94999999995</v>
      </c>
      <c r="G53" s="23">
        <f>SUM(F53*100/E53)</f>
        <v>24.530618991393744</v>
      </c>
    </row>
    <row r="54" spans="1:7" ht="15.75">
      <c r="A54" s="14">
        <f t="shared" si="1"/>
        <v>50</v>
      </c>
      <c r="B54" s="15" t="s">
        <v>47</v>
      </c>
      <c r="C54" s="17" t="s">
        <v>48</v>
      </c>
      <c r="D54" s="28">
        <v>863043.58</v>
      </c>
      <c r="E54" s="29">
        <v>1131222.5</v>
      </c>
      <c r="F54" s="22">
        <f t="shared" si="0"/>
        <v>268178.92000000004</v>
      </c>
      <c r="G54" s="23">
        <f>SUM(F54*100/E54)</f>
        <v>23.707000170169884</v>
      </c>
    </row>
    <row r="55" spans="1:7" ht="15.75">
      <c r="A55" s="14">
        <f t="shared" si="1"/>
        <v>51</v>
      </c>
      <c r="B55" s="15" t="s">
        <v>89</v>
      </c>
      <c r="C55" s="16">
        <v>8</v>
      </c>
      <c r="D55" s="28">
        <v>326278.36</v>
      </c>
      <c r="E55" s="29">
        <v>345565</v>
      </c>
      <c r="F55" s="22">
        <f t="shared" si="0"/>
        <v>19286.640000000014</v>
      </c>
      <c r="G55" s="23">
        <f>SUM(F55*100/E55)</f>
        <v>5.581190224704473</v>
      </c>
    </row>
    <row r="56" spans="1:7" ht="15.75">
      <c r="A56" s="14">
        <f t="shared" si="1"/>
        <v>52</v>
      </c>
      <c r="B56" s="15" t="s">
        <v>49</v>
      </c>
      <c r="C56" s="16">
        <v>197</v>
      </c>
      <c r="D56" s="28">
        <v>506947.73</v>
      </c>
      <c r="E56" s="29">
        <v>509628.52</v>
      </c>
      <c r="F56" s="22">
        <f t="shared" si="0"/>
        <v>2680.7900000000373</v>
      </c>
      <c r="G56" s="23">
        <f>SUM(F56*100/E56)</f>
        <v>0.5260282528929184</v>
      </c>
    </row>
    <row r="57" spans="1:7" ht="15.75">
      <c r="A57" s="14">
        <f t="shared" si="1"/>
        <v>53</v>
      </c>
      <c r="B57" s="15" t="s">
        <v>49</v>
      </c>
      <c r="C57" s="17" t="s">
        <v>50</v>
      </c>
      <c r="D57" s="28">
        <v>755159.08</v>
      </c>
      <c r="E57" s="29">
        <v>1067902.01</v>
      </c>
      <c r="F57" s="22">
        <f t="shared" si="0"/>
        <v>312742.93000000005</v>
      </c>
      <c r="G57" s="23">
        <f>SUM(F57*100/E57)</f>
        <v>29.285732873562065</v>
      </c>
    </row>
    <row r="58" spans="1:7" ht="15.75">
      <c r="A58" s="14">
        <f t="shared" si="1"/>
        <v>54</v>
      </c>
      <c r="B58" s="15" t="s">
        <v>49</v>
      </c>
      <c r="C58" s="17" t="s">
        <v>51</v>
      </c>
      <c r="D58" s="28">
        <v>1131351.63</v>
      </c>
      <c r="E58" s="29">
        <v>1312417.53</v>
      </c>
      <c r="F58" s="22">
        <f t="shared" si="0"/>
        <v>181065.90000000014</v>
      </c>
      <c r="G58" s="23">
        <f>SUM(F58*100/E58)</f>
        <v>13.796364027536278</v>
      </c>
    </row>
    <row r="59" spans="1:7" ht="15.75">
      <c r="A59" s="14">
        <f t="shared" si="1"/>
        <v>55</v>
      </c>
      <c r="B59" s="15" t="s">
        <v>49</v>
      </c>
      <c r="C59" s="17" t="s">
        <v>52</v>
      </c>
      <c r="D59" s="28">
        <v>1028110.91</v>
      </c>
      <c r="E59" s="29">
        <v>1738141</v>
      </c>
      <c r="F59" s="22">
        <f t="shared" si="0"/>
        <v>710030.09</v>
      </c>
      <c r="G59" s="23">
        <f>SUM(F59*100/E59)</f>
        <v>40.849970744605876</v>
      </c>
    </row>
    <row r="60" spans="1:7" ht="15.75">
      <c r="A60" s="14">
        <f t="shared" si="1"/>
        <v>56</v>
      </c>
      <c r="B60" s="15" t="s">
        <v>49</v>
      </c>
      <c r="C60" s="17" t="s">
        <v>53</v>
      </c>
      <c r="D60" s="28">
        <v>1071236.27</v>
      </c>
      <c r="E60" s="29">
        <v>1756835</v>
      </c>
      <c r="F60" s="22">
        <f t="shared" si="0"/>
        <v>685598.73</v>
      </c>
      <c r="G60" s="23">
        <f>SUM(F60*100/E60)</f>
        <v>39.02465114822963</v>
      </c>
    </row>
    <row r="61" spans="1:7" ht="15.75">
      <c r="A61" s="14">
        <f t="shared" si="1"/>
        <v>57</v>
      </c>
      <c r="B61" s="15" t="s">
        <v>54</v>
      </c>
      <c r="C61" s="16">
        <v>55</v>
      </c>
      <c r="D61" s="28">
        <v>2764412.78</v>
      </c>
      <c r="E61" s="29">
        <v>3209701.43</v>
      </c>
      <c r="F61" s="22">
        <f t="shared" si="0"/>
        <v>445288.6500000004</v>
      </c>
      <c r="G61" s="23">
        <f>SUM(F61*100/E61)</f>
        <v>13.873210942240206</v>
      </c>
    </row>
    <row r="62" spans="1:7" ht="15.75">
      <c r="A62" s="14">
        <f t="shared" si="1"/>
        <v>58</v>
      </c>
      <c r="B62" s="15" t="s">
        <v>54</v>
      </c>
      <c r="C62" s="17" t="s">
        <v>32</v>
      </c>
      <c r="D62" s="28">
        <v>1187849.1</v>
      </c>
      <c r="E62" s="29">
        <v>1432156.7</v>
      </c>
      <c r="F62" s="22">
        <f t="shared" si="0"/>
        <v>244307.59999999986</v>
      </c>
      <c r="G62" s="23">
        <f>SUM(F62*100/E62)</f>
        <v>17.05871990125102</v>
      </c>
    </row>
    <row r="63" spans="1:7" ht="15.75">
      <c r="A63" s="14">
        <f t="shared" si="1"/>
        <v>59</v>
      </c>
      <c r="B63" s="15" t="s">
        <v>94</v>
      </c>
      <c r="C63" s="16">
        <v>30</v>
      </c>
      <c r="D63" s="28">
        <v>846723.47</v>
      </c>
      <c r="E63" s="29">
        <v>1168256.58</v>
      </c>
      <c r="F63" s="22">
        <f t="shared" si="0"/>
        <v>321533.1100000001</v>
      </c>
      <c r="G63" s="23">
        <f>SUM(F63*100/E63)</f>
        <v>27.522473701795892</v>
      </c>
    </row>
    <row r="64" spans="1:7" ht="15.75">
      <c r="A64" s="14">
        <f t="shared" si="1"/>
        <v>60</v>
      </c>
      <c r="B64" s="15" t="s">
        <v>54</v>
      </c>
      <c r="C64" s="17" t="s">
        <v>55</v>
      </c>
      <c r="D64" s="28">
        <v>1860454.34</v>
      </c>
      <c r="E64" s="29">
        <v>3082085.57</v>
      </c>
      <c r="F64" s="22">
        <f t="shared" si="0"/>
        <v>1221631.2299999997</v>
      </c>
      <c r="G64" s="23">
        <f>SUM(F64*100/E64)</f>
        <v>39.63651242817375</v>
      </c>
    </row>
    <row r="65" spans="1:7" ht="15.75">
      <c r="A65" s="14">
        <f t="shared" si="1"/>
        <v>61</v>
      </c>
      <c r="B65" s="15" t="s">
        <v>56</v>
      </c>
      <c r="C65" s="17" t="s">
        <v>46</v>
      </c>
      <c r="D65" s="28">
        <v>742499.61</v>
      </c>
      <c r="E65" s="29">
        <v>1191521.57</v>
      </c>
      <c r="F65" s="22">
        <f t="shared" si="0"/>
        <v>449021.9600000001</v>
      </c>
      <c r="G65" s="23">
        <f>SUM(F65*100/E65)</f>
        <v>37.684752949961286</v>
      </c>
    </row>
    <row r="66" spans="1:7" ht="15.75">
      <c r="A66" s="14">
        <f t="shared" si="1"/>
        <v>62</v>
      </c>
      <c r="B66" s="15" t="s">
        <v>57</v>
      </c>
      <c r="C66" s="17" t="s">
        <v>7</v>
      </c>
      <c r="D66" s="28">
        <v>221680.21</v>
      </c>
      <c r="E66" s="29">
        <v>439876.7</v>
      </c>
      <c r="F66" s="22">
        <f t="shared" si="0"/>
        <v>218196.49000000002</v>
      </c>
      <c r="G66" s="23">
        <f>SUM(F66*100/E66)</f>
        <v>49.60401176056837</v>
      </c>
    </row>
    <row r="67" spans="1:7" ht="15.75">
      <c r="A67" s="14">
        <f t="shared" si="1"/>
        <v>63</v>
      </c>
      <c r="B67" s="18" t="s">
        <v>90</v>
      </c>
      <c r="C67" s="19">
        <v>5</v>
      </c>
      <c r="D67" s="28">
        <v>45722.46</v>
      </c>
      <c r="E67" s="29">
        <v>142827.2</v>
      </c>
      <c r="F67" s="22">
        <f t="shared" si="0"/>
        <v>97104.74000000002</v>
      </c>
      <c r="G67" s="23">
        <f>SUM(F67*100/E67)</f>
        <v>67.98756819429353</v>
      </c>
    </row>
    <row r="68" spans="1:7" ht="15.75">
      <c r="A68" s="14">
        <f t="shared" si="1"/>
        <v>64</v>
      </c>
      <c r="B68" s="15" t="s">
        <v>91</v>
      </c>
      <c r="C68" s="16">
        <v>9</v>
      </c>
      <c r="D68" s="28">
        <v>1278591.55</v>
      </c>
      <c r="E68" s="29">
        <v>1422790.28</v>
      </c>
      <c r="F68" s="22">
        <f t="shared" si="0"/>
        <v>144198.72999999998</v>
      </c>
      <c r="G68" s="23">
        <f>SUM(F68*100/E68)</f>
        <v>10.134925155659623</v>
      </c>
    </row>
    <row r="69" spans="1:7" ht="15.75">
      <c r="A69" s="14">
        <f t="shared" si="1"/>
        <v>65</v>
      </c>
      <c r="B69" s="15" t="s">
        <v>58</v>
      </c>
      <c r="C69" s="17" t="s">
        <v>55</v>
      </c>
      <c r="D69" s="28">
        <v>924577.69</v>
      </c>
      <c r="E69" s="29">
        <v>1264553.79</v>
      </c>
      <c r="F69" s="22">
        <f t="shared" si="0"/>
        <v>339976.1000000001</v>
      </c>
      <c r="G69" s="23">
        <f>SUM(F69*100/E69)</f>
        <v>26.885064335618342</v>
      </c>
    </row>
    <row r="70" spans="1:7" ht="15.75">
      <c r="A70" s="14">
        <f t="shared" si="1"/>
        <v>66</v>
      </c>
      <c r="B70" s="15" t="s">
        <v>70</v>
      </c>
      <c r="C70" s="16">
        <v>9</v>
      </c>
      <c r="D70" s="28">
        <v>642908.18</v>
      </c>
      <c r="E70" s="29">
        <v>900737.01</v>
      </c>
      <c r="F70" s="22">
        <f aca="true" t="shared" si="2" ref="F70:F123">E70-D70</f>
        <v>257828.82999999996</v>
      </c>
      <c r="G70" s="23">
        <f>SUM(F70*100/E70)</f>
        <v>28.624207414326182</v>
      </c>
    </row>
    <row r="71" spans="1:7" ht="15.75">
      <c r="A71" s="14">
        <f aca="true" t="shared" si="3" ref="A71:A123">1+A70</f>
        <v>67</v>
      </c>
      <c r="B71" s="15" t="s">
        <v>70</v>
      </c>
      <c r="C71" s="16">
        <v>10</v>
      </c>
      <c r="D71" s="28">
        <v>570326.24</v>
      </c>
      <c r="E71" s="29">
        <v>1041276.13</v>
      </c>
      <c r="F71" s="22">
        <f t="shared" si="2"/>
        <v>470949.89</v>
      </c>
      <c r="G71" s="23">
        <f>SUM(F71*100/E71)</f>
        <v>45.228146159463</v>
      </c>
    </row>
    <row r="72" spans="1:7" ht="15.75">
      <c r="A72" s="14">
        <f t="shared" si="3"/>
        <v>68</v>
      </c>
      <c r="B72" s="15" t="s">
        <v>70</v>
      </c>
      <c r="C72" s="17" t="s">
        <v>3</v>
      </c>
      <c r="D72" s="28">
        <v>803324.41</v>
      </c>
      <c r="E72" s="29">
        <v>1368585.64</v>
      </c>
      <c r="F72" s="22">
        <f t="shared" si="2"/>
        <v>565261.2299999999</v>
      </c>
      <c r="G72" s="23">
        <f>SUM(F72*100/E72)</f>
        <v>41.30258373893211</v>
      </c>
    </row>
    <row r="73" spans="1:7" ht="15.75">
      <c r="A73" s="14">
        <f t="shared" si="3"/>
        <v>69</v>
      </c>
      <c r="B73" s="15" t="s">
        <v>59</v>
      </c>
      <c r="C73" s="17" t="s">
        <v>23</v>
      </c>
      <c r="D73" s="28">
        <v>1942670.46</v>
      </c>
      <c r="E73" s="29">
        <v>2583536.45</v>
      </c>
      <c r="F73" s="22">
        <f t="shared" si="2"/>
        <v>640865.9900000002</v>
      </c>
      <c r="G73" s="23">
        <f>SUM(F73*100/E73)</f>
        <v>24.805765368628734</v>
      </c>
    </row>
    <row r="74" spans="1:7" ht="15.75">
      <c r="A74" s="14">
        <f t="shared" si="3"/>
        <v>70</v>
      </c>
      <c r="B74" s="15" t="s">
        <v>59</v>
      </c>
      <c r="C74" s="17" t="s">
        <v>60</v>
      </c>
      <c r="D74" s="28">
        <v>1818360.21</v>
      </c>
      <c r="E74" s="29">
        <v>2506101.57</v>
      </c>
      <c r="F74" s="22">
        <f t="shared" si="2"/>
        <v>687741.3599999999</v>
      </c>
      <c r="G74" s="23">
        <f>SUM(F74*100/E74)</f>
        <v>27.44267703403577</v>
      </c>
    </row>
    <row r="75" spans="1:7" ht="15.75">
      <c r="A75" s="14">
        <f t="shared" si="3"/>
        <v>71</v>
      </c>
      <c r="B75" s="15" t="s">
        <v>59</v>
      </c>
      <c r="C75" s="17" t="s">
        <v>61</v>
      </c>
      <c r="D75" s="28">
        <v>452777.76</v>
      </c>
      <c r="E75" s="29">
        <v>935563.49</v>
      </c>
      <c r="F75" s="22">
        <f t="shared" si="2"/>
        <v>482785.73</v>
      </c>
      <c r="G75" s="23">
        <f>SUM(F75*100/E75)</f>
        <v>51.603737764499556</v>
      </c>
    </row>
    <row r="76" spans="1:7" ht="15.75">
      <c r="A76" s="14">
        <f t="shared" si="3"/>
        <v>72</v>
      </c>
      <c r="B76" s="15" t="s">
        <v>62</v>
      </c>
      <c r="C76" s="16">
        <v>27</v>
      </c>
      <c r="D76" s="28">
        <v>852328.04</v>
      </c>
      <c r="E76" s="29">
        <v>1099022.72</v>
      </c>
      <c r="F76" s="22">
        <f t="shared" si="2"/>
        <v>246694.67999999993</v>
      </c>
      <c r="G76" s="23">
        <f>SUM(F76*100/E76)</f>
        <v>22.446731583492646</v>
      </c>
    </row>
    <row r="77" spans="1:7" ht="15.75">
      <c r="A77" s="14">
        <f t="shared" si="3"/>
        <v>73</v>
      </c>
      <c r="B77" s="15" t="s">
        <v>62</v>
      </c>
      <c r="C77" s="16">
        <v>29</v>
      </c>
      <c r="D77" s="28">
        <v>1133730.6</v>
      </c>
      <c r="E77" s="29">
        <v>1803964.95</v>
      </c>
      <c r="F77" s="22">
        <f t="shared" si="2"/>
        <v>670234.3499999999</v>
      </c>
      <c r="G77" s="23">
        <f>SUM(F77*100/E77)</f>
        <v>37.15340201038828</v>
      </c>
    </row>
    <row r="78" spans="1:7" ht="15.75">
      <c r="A78" s="14">
        <f t="shared" si="3"/>
        <v>74</v>
      </c>
      <c r="B78" s="15" t="s">
        <v>62</v>
      </c>
      <c r="C78" s="17" t="s">
        <v>28</v>
      </c>
      <c r="D78" s="28">
        <v>739859.56</v>
      </c>
      <c r="E78" s="29">
        <v>1488830.05</v>
      </c>
      <c r="F78" s="22">
        <f t="shared" si="2"/>
        <v>748970.49</v>
      </c>
      <c r="G78" s="23">
        <f>SUM(F78*100/E78)</f>
        <v>50.30597615893097</v>
      </c>
    </row>
    <row r="79" spans="1:7" ht="15.75">
      <c r="A79" s="14">
        <f t="shared" si="3"/>
        <v>75</v>
      </c>
      <c r="B79" s="15" t="s">
        <v>63</v>
      </c>
      <c r="C79" s="16">
        <v>42</v>
      </c>
      <c r="D79" s="28">
        <v>945932.44</v>
      </c>
      <c r="E79" s="29">
        <v>1328478.57</v>
      </c>
      <c r="F79" s="22">
        <f t="shared" si="2"/>
        <v>382546.1300000001</v>
      </c>
      <c r="G79" s="23">
        <f>SUM(F79*100/E79)</f>
        <v>28.79580737233873</v>
      </c>
    </row>
    <row r="80" spans="1:7" ht="15.75">
      <c r="A80" s="14">
        <f t="shared" si="3"/>
        <v>76</v>
      </c>
      <c r="B80" s="15" t="s">
        <v>63</v>
      </c>
      <c r="C80" s="16">
        <v>84</v>
      </c>
      <c r="D80" s="28">
        <v>1046850.01</v>
      </c>
      <c r="E80" s="29">
        <v>1887154.08</v>
      </c>
      <c r="F80" s="22">
        <f t="shared" si="2"/>
        <v>840304.0700000001</v>
      </c>
      <c r="G80" s="23">
        <f>SUM(F80*100/E80)</f>
        <v>44.5275814468737</v>
      </c>
    </row>
    <row r="81" spans="1:7" ht="15.75">
      <c r="A81" s="14">
        <f t="shared" si="3"/>
        <v>77</v>
      </c>
      <c r="B81" s="15" t="s">
        <v>63</v>
      </c>
      <c r="C81" s="17" t="s">
        <v>29</v>
      </c>
      <c r="D81" s="28">
        <v>819460.11</v>
      </c>
      <c r="E81" s="29">
        <v>1454169.96</v>
      </c>
      <c r="F81" s="22">
        <f t="shared" si="2"/>
        <v>634709.85</v>
      </c>
      <c r="G81" s="23">
        <f>SUM(F81*100/E81)</f>
        <v>43.647569916792946</v>
      </c>
    </row>
    <row r="82" spans="1:7" ht="15.75">
      <c r="A82" s="14">
        <f t="shared" si="3"/>
        <v>78</v>
      </c>
      <c r="B82" s="15" t="s">
        <v>63</v>
      </c>
      <c r="C82" s="17" t="s">
        <v>26</v>
      </c>
      <c r="D82" s="28">
        <v>988483.58</v>
      </c>
      <c r="E82" s="29">
        <v>1441350.47</v>
      </c>
      <c r="F82" s="22">
        <f t="shared" si="2"/>
        <v>452866.89</v>
      </c>
      <c r="G82" s="23">
        <f>SUM(F82*100/E82)</f>
        <v>31.419623431350463</v>
      </c>
    </row>
    <row r="83" spans="1:7" ht="15.75">
      <c r="A83" s="14">
        <f t="shared" si="3"/>
        <v>79</v>
      </c>
      <c r="B83" s="15" t="s">
        <v>63</v>
      </c>
      <c r="C83" s="17" t="s">
        <v>55</v>
      </c>
      <c r="D83" s="28">
        <v>1173243.8</v>
      </c>
      <c r="E83" s="29">
        <v>2161649.14</v>
      </c>
      <c r="F83" s="22">
        <f t="shared" si="2"/>
        <v>988405.3400000001</v>
      </c>
      <c r="G83" s="23">
        <f>SUM(F83*100/E83)</f>
        <v>45.72459617567725</v>
      </c>
    </row>
    <row r="84" spans="1:7" ht="15.75">
      <c r="A84" s="14">
        <f t="shared" si="3"/>
        <v>80</v>
      </c>
      <c r="B84" s="15" t="s">
        <v>63</v>
      </c>
      <c r="C84" s="17" t="s">
        <v>51</v>
      </c>
      <c r="D84" s="28">
        <v>1523431.7</v>
      </c>
      <c r="E84" s="29">
        <v>2062852.84</v>
      </c>
      <c r="F84" s="22">
        <f t="shared" si="2"/>
        <v>539421.1400000001</v>
      </c>
      <c r="G84" s="23">
        <f>SUM(F84*100/E84)</f>
        <v>26.14927878229065</v>
      </c>
    </row>
    <row r="85" spans="1:7" ht="15.75">
      <c r="A85" s="14">
        <f t="shared" si="3"/>
        <v>81</v>
      </c>
      <c r="B85" s="15" t="s">
        <v>64</v>
      </c>
      <c r="C85" s="16">
        <v>19</v>
      </c>
      <c r="D85" s="28">
        <v>410681.17</v>
      </c>
      <c r="E85" s="29">
        <v>377376.31</v>
      </c>
      <c r="F85" s="22">
        <f t="shared" si="2"/>
        <v>-33304.859999999986</v>
      </c>
      <c r="G85" s="23">
        <f>SUM(F85*100/E85)</f>
        <v>-8.825371152736107</v>
      </c>
    </row>
    <row r="86" spans="1:7" ht="15.75">
      <c r="A86" s="14">
        <f t="shared" si="3"/>
        <v>82</v>
      </c>
      <c r="B86" s="15" t="s">
        <v>64</v>
      </c>
      <c r="C86" s="17" t="s">
        <v>5</v>
      </c>
      <c r="D86" s="28">
        <v>1058215.6</v>
      </c>
      <c r="E86" s="29">
        <v>1901945.54</v>
      </c>
      <c r="F86" s="22">
        <f t="shared" si="2"/>
        <v>843729.94</v>
      </c>
      <c r="G86" s="23">
        <f>SUM(F86*100/E86)</f>
        <v>44.36141426005289</v>
      </c>
    </row>
    <row r="87" spans="1:7" ht="15.75">
      <c r="A87" s="14">
        <f t="shared" si="3"/>
        <v>83</v>
      </c>
      <c r="B87" s="15" t="s">
        <v>64</v>
      </c>
      <c r="C87" s="17" t="s">
        <v>18</v>
      </c>
      <c r="D87" s="28">
        <v>819339.04</v>
      </c>
      <c r="E87" s="29">
        <v>1285574.29</v>
      </c>
      <c r="F87" s="22">
        <f t="shared" si="2"/>
        <v>466235.25</v>
      </c>
      <c r="G87" s="23">
        <f>SUM(F87*100/E87)</f>
        <v>36.26669058541922</v>
      </c>
    </row>
    <row r="88" spans="1:7" ht="15.75">
      <c r="A88" s="14">
        <f t="shared" si="3"/>
        <v>84</v>
      </c>
      <c r="B88" s="15" t="s">
        <v>65</v>
      </c>
      <c r="C88" s="16">
        <v>58</v>
      </c>
      <c r="D88" s="28">
        <v>480619.64</v>
      </c>
      <c r="E88" s="29">
        <v>845309.11</v>
      </c>
      <c r="F88" s="22">
        <f t="shared" si="2"/>
        <v>364689.47</v>
      </c>
      <c r="G88" s="23">
        <f>SUM(F88*100/E88)</f>
        <v>43.14273508775979</v>
      </c>
    </row>
    <row r="89" spans="1:7" ht="15.75">
      <c r="A89" s="14">
        <f t="shared" si="3"/>
        <v>85</v>
      </c>
      <c r="B89" s="15" t="s">
        <v>65</v>
      </c>
      <c r="C89" s="16">
        <v>60</v>
      </c>
      <c r="D89" s="28">
        <v>1078036.04</v>
      </c>
      <c r="E89" s="29">
        <v>2324643.26</v>
      </c>
      <c r="F89" s="22">
        <f t="shared" si="2"/>
        <v>1246607.2199999997</v>
      </c>
      <c r="G89" s="23">
        <f>SUM(F89*100/E89)</f>
        <v>53.62574298819509</v>
      </c>
    </row>
    <row r="90" spans="1:7" ht="15.75">
      <c r="A90" s="14">
        <f t="shared" si="3"/>
        <v>86</v>
      </c>
      <c r="B90" s="15" t="s">
        <v>65</v>
      </c>
      <c r="C90" s="17" t="s">
        <v>25</v>
      </c>
      <c r="D90" s="28">
        <v>633537.7</v>
      </c>
      <c r="E90" s="29">
        <v>1531259.23</v>
      </c>
      <c r="F90" s="22">
        <f t="shared" si="2"/>
        <v>897721.53</v>
      </c>
      <c r="G90" s="23">
        <f>SUM(F90*100/E90)</f>
        <v>58.62635877793207</v>
      </c>
    </row>
    <row r="91" spans="1:7" ht="15.75">
      <c r="A91" s="14">
        <f t="shared" si="3"/>
        <v>87</v>
      </c>
      <c r="B91" s="15" t="s">
        <v>65</v>
      </c>
      <c r="C91" s="17" t="s">
        <v>66</v>
      </c>
      <c r="D91" s="28">
        <v>1079335.14</v>
      </c>
      <c r="E91" s="29">
        <v>1402136.66</v>
      </c>
      <c r="F91" s="22">
        <f t="shared" si="2"/>
        <v>322801.52</v>
      </c>
      <c r="G91" s="23">
        <f>SUM(F91*100/E91)</f>
        <v>23.022115404927792</v>
      </c>
    </row>
    <row r="92" spans="1:7" ht="15.75">
      <c r="A92" s="14">
        <f t="shared" si="3"/>
        <v>88</v>
      </c>
      <c r="B92" s="15" t="s">
        <v>65</v>
      </c>
      <c r="C92" s="17" t="s">
        <v>67</v>
      </c>
      <c r="D92" s="28">
        <v>788034.33</v>
      </c>
      <c r="E92" s="29">
        <v>1466557.82</v>
      </c>
      <c r="F92" s="22">
        <f t="shared" si="2"/>
        <v>678523.4900000001</v>
      </c>
      <c r="G92" s="23">
        <f>SUM(F92*100/E92)</f>
        <v>46.266398824970985</v>
      </c>
    </row>
    <row r="93" spans="1:7" ht="15.75">
      <c r="A93" s="14">
        <f t="shared" si="3"/>
        <v>89</v>
      </c>
      <c r="B93" s="15" t="s">
        <v>65</v>
      </c>
      <c r="C93" s="17" t="s">
        <v>68</v>
      </c>
      <c r="D93" s="28">
        <v>759348.5</v>
      </c>
      <c r="E93" s="29">
        <v>1337456.52</v>
      </c>
      <c r="F93" s="22">
        <f t="shared" si="2"/>
        <v>578108.02</v>
      </c>
      <c r="G93" s="23">
        <f>SUM(F93*100/E93)</f>
        <v>43.224434690407726</v>
      </c>
    </row>
    <row r="94" spans="1:7" ht="15.75">
      <c r="A94" s="14">
        <f t="shared" si="3"/>
        <v>90</v>
      </c>
      <c r="B94" s="15" t="s">
        <v>65</v>
      </c>
      <c r="C94" s="17" t="s">
        <v>69</v>
      </c>
      <c r="D94" s="28">
        <v>933221.35</v>
      </c>
      <c r="E94" s="29">
        <v>1350966.63</v>
      </c>
      <c r="F94" s="22">
        <f t="shared" si="2"/>
        <v>417745.2799999999</v>
      </c>
      <c r="G94" s="23">
        <f>SUM(F94*100/E94)</f>
        <v>30.921954008590127</v>
      </c>
    </row>
    <row r="95" spans="1:7" ht="15.75">
      <c r="A95" s="14">
        <f t="shared" si="3"/>
        <v>91</v>
      </c>
      <c r="B95" s="15" t="s">
        <v>65</v>
      </c>
      <c r="C95" s="17" t="s">
        <v>43</v>
      </c>
      <c r="D95" s="28">
        <v>486422.85</v>
      </c>
      <c r="E95" s="29">
        <v>667217.66</v>
      </c>
      <c r="F95" s="22">
        <f t="shared" si="2"/>
        <v>180794.81000000006</v>
      </c>
      <c r="G95" s="23">
        <f>SUM(F95*100/E95)</f>
        <v>27.09682624407754</v>
      </c>
    </row>
    <row r="96" spans="1:7" ht="15.75">
      <c r="A96" s="14">
        <f t="shared" si="3"/>
        <v>92</v>
      </c>
      <c r="B96" s="15" t="s">
        <v>65</v>
      </c>
      <c r="C96" s="17" t="s">
        <v>44</v>
      </c>
      <c r="D96" s="28">
        <v>794481.33</v>
      </c>
      <c r="E96" s="29">
        <v>1381957.84</v>
      </c>
      <c r="F96" s="22">
        <f t="shared" si="2"/>
        <v>587476.5100000001</v>
      </c>
      <c r="G96" s="23">
        <f>SUM(F96*100/E96)</f>
        <v>42.51045097005276</v>
      </c>
    </row>
    <row r="97" spans="1:7" ht="15.75">
      <c r="A97" s="14">
        <f t="shared" si="3"/>
        <v>93</v>
      </c>
      <c r="B97" s="18" t="s">
        <v>92</v>
      </c>
      <c r="C97" s="19">
        <v>24</v>
      </c>
      <c r="D97" s="28">
        <v>49217.26</v>
      </c>
      <c r="E97" s="29">
        <v>106613.24</v>
      </c>
      <c r="F97" s="22">
        <f t="shared" si="2"/>
        <v>57395.98</v>
      </c>
      <c r="G97" s="23">
        <f>SUM(F97*100/E97)</f>
        <v>53.835696204336344</v>
      </c>
    </row>
    <row r="98" spans="1:7" ht="15.75">
      <c r="A98" s="14">
        <f t="shared" si="3"/>
        <v>94</v>
      </c>
      <c r="B98" s="15" t="s">
        <v>24</v>
      </c>
      <c r="C98" s="16">
        <v>28</v>
      </c>
      <c r="D98" s="28">
        <v>263370.21</v>
      </c>
      <c r="E98" s="29">
        <v>337622.96</v>
      </c>
      <c r="F98" s="22">
        <f t="shared" si="2"/>
        <v>74252.75</v>
      </c>
      <c r="G98" s="23">
        <f>SUM(F98*100/E98)</f>
        <v>21.992802266765267</v>
      </c>
    </row>
    <row r="99" spans="1:7" ht="15.75">
      <c r="A99" s="14">
        <f t="shared" si="3"/>
        <v>95</v>
      </c>
      <c r="B99" s="15" t="s">
        <v>24</v>
      </c>
      <c r="C99" s="16">
        <v>32</v>
      </c>
      <c r="D99" s="28">
        <v>228325.84</v>
      </c>
      <c r="E99" s="29">
        <v>325321.43</v>
      </c>
      <c r="F99" s="22">
        <f t="shared" si="2"/>
        <v>96995.59</v>
      </c>
      <c r="G99" s="23">
        <f>SUM(F99*100/E99)</f>
        <v>29.815309123656565</v>
      </c>
    </row>
    <row r="100" spans="1:7" ht="15.75">
      <c r="A100" s="14">
        <f t="shared" si="3"/>
        <v>96</v>
      </c>
      <c r="B100" s="15" t="s">
        <v>24</v>
      </c>
      <c r="C100" s="16">
        <v>37</v>
      </c>
      <c r="D100" s="28">
        <v>758385.54</v>
      </c>
      <c r="E100" s="29">
        <v>1167436.48</v>
      </c>
      <c r="F100" s="22">
        <f t="shared" si="2"/>
        <v>409050.93999999994</v>
      </c>
      <c r="G100" s="23">
        <f>SUM(F100*100/E100)</f>
        <v>35.03838941198753</v>
      </c>
    </row>
    <row r="101" spans="1:7" ht="15.75">
      <c r="A101" s="14">
        <f t="shared" si="3"/>
        <v>97</v>
      </c>
      <c r="B101" s="15" t="s">
        <v>24</v>
      </c>
      <c r="C101" s="17" t="s">
        <v>16</v>
      </c>
      <c r="D101" s="28">
        <v>639207.98</v>
      </c>
      <c r="E101" s="29">
        <v>1209360.94</v>
      </c>
      <c r="F101" s="22">
        <f t="shared" si="2"/>
        <v>570152.96</v>
      </c>
      <c r="G101" s="23">
        <f>SUM(F101*100/E101)</f>
        <v>47.14497890100535</v>
      </c>
    </row>
    <row r="102" spans="1:7" ht="15.75">
      <c r="A102" s="14">
        <f t="shared" si="3"/>
        <v>98</v>
      </c>
      <c r="B102" s="15" t="s">
        <v>93</v>
      </c>
      <c r="C102" s="16">
        <v>2</v>
      </c>
      <c r="D102" s="28">
        <v>338882.05</v>
      </c>
      <c r="E102" s="29">
        <v>506002.8</v>
      </c>
      <c r="F102" s="22">
        <f t="shared" si="2"/>
        <v>167120.75</v>
      </c>
      <c r="G102" s="23">
        <f>SUM(F102*100/E102)</f>
        <v>33.02763344392561</v>
      </c>
    </row>
    <row r="103" spans="1:7" ht="15.75">
      <c r="A103" s="14">
        <f t="shared" si="3"/>
        <v>99</v>
      </c>
      <c r="B103" s="15" t="s">
        <v>93</v>
      </c>
      <c r="C103" s="16">
        <v>12</v>
      </c>
      <c r="D103" s="28">
        <v>365192.15</v>
      </c>
      <c r="E103" s="29">
        <v>516016.68</v>
      </c>
      <c r="F103" s="22">
        <f t="shared" si="2"/>
        <v>150824.52999999997</v>
      </c>
      <c r="G103" s="23">
        <f>SUM(F103*100/E103)</f>
        <v>29.22861524553818</v>
      </c>
    </row>
    <row r="104" spans="1:7" ht="15.75">
      <c r="A104" s="14">
        <f t="shared" si="3"/>
        <v>100</v>
      </c>
      <c r="B104" s="15" t="s">
        <v>11</v>
      </c>
      <c r="C104" s="17" t="s">
        <v>3</v>
      </c>
      <c r="D104" s="28">
        <v>1052423.79</v>
      </c>
      <c r="E104" s="29">
        <v>1224757.28</v>
      </c>
      <c r="F104" s="22">
        <f t="shared" si="2"/>
        <v>172333.49</v>
      </c>
      <c r="G104" s="23">
        <f>SUM(F104*100/E104)</f>
        <v>14.070827976625703</v>
      </c>
    </row>
    <row r="105" spans="1:7" ht="15.75">
      <c r="A105" s="14">
        <f t="shared" si="3"/>
        <v>101</v>
      </c>
      <c r="B105" s="15" t="s">
        <v>11</v>
      </c>
      <c r="C105" s="17" t="s">
        <v>5</v>
      </c>
      <c r="D105" s="28">
        <v>863682.68</v>
      </c>
      <c r="E105" s="29">
        <v>1023702.85</v>
      </c>
      <c r="F105" s="22">
        <f t="shared" si="2"/>
        <v>160020.16999999993</v>
      </c>
      <c r="G105" s="23">
        <f>SUM(F105*100/E105)</f>
        <v>15.631505763610987</v>
      </c>
    </row>
    <row r="106" spans="1:7" ht="15.75">
      <c r="A106" s="14">
        <f t="shared" si="3"/>
        <v>102</v>
      </c>
      <c r="B106" s="15" t="s">
        <v>27</v>
      </c>
      <c r="C106" s="16">
        <v>7</v>
      </c>
      <c r="D106" s="28">
        <v>604345.08</v>
      </c>
      <c r="E106" s="29">
        <v>688453.87</v>
      </c>
      <c r="F106" s="22">
        <f t="shared" si="2"/>
        <v>84108.79000000004</v>
      </c>
      <c r="G106" s="23">
        <f>SUM(F106*100/E106)</f>
        <v>12.217055298127677</v>
      </c>
    </row>
    <row r="107" spans="1:7" ht="15.75">
      <c r="A107" s="14">
        <f t="shared" si="3"/>
        <v>103</v>
      </c>
      <c r="B107" s="15" t="s">
        <v>27</v>
      </c>
      <c r="C107" s="16">
        <v>8</v>
      </c>
      <c r="D107" s="28">
        <v>441249.47</v>
      </c>
      <c r="E107" s="29">
        <v>539065.85</v>
      </c>
      <c r="F107" s="22">
        <f t="shared" si="2"/>
        <v>97816.38</v>
      </c>
      <c r="G107" s="23">
        <f>SUM(F107*100/E107)</f>
        <v>18.145534539054925</v>
      </c>
    </row>
    <row r="108" spans="1:7" ht="15.75">
      <c r="A108" s="14">
        <f t="shared" si="3"/>
        <v>104</v>
      </c>
      <c r="B108" s="15" t="s">
        <v>27</v>
      </c>
      <c r="C108" s="16">
        <v>1</v>
      </c>
      <c r="D108" s="28">
        <v>615007.94</v>
      </c>
      <c r="E108" s="29">
        <v>932283.08</v>
      </c>
      <c r="F108" s="22">
        <f t="shared" si="2"/>
        <v>317275.14</v>
      </c>
      <c r="G108" s="23">
        <f>SUM(F108*100/E108)</f>
        <v>34.03206030511677</v>
      </c>
    </row>
    <row r="109" spans="1:7" ht="15.75">
      <c r="A109" s="14">
        <f t="shared" si="3"/>
        <v>105</v>
      </c>
      <c r="B109" s="15" t="s">
        <v>27</v>
      </c>
      <c r="C109" s="16">
        <v>2</v>
      </c>
      <c r="D109" s="28">
        <v>743357.53</v>
      </c>
      <c r="E109" s="29">
        <v>1466342</v>
      </c>
      <c r="F109" s="22">
        <f t="shared" si="2"/>
        <v>722984.47</v>
      </c>
      <c r="G109" s="23">
        <f>SUM(F109*100/E109)</f>
        <v>49.305310084550534</v>
      </c>
    </row>
    <row r="110" spans="1:7" ht="15.75">
      <c r="A110" s="14">
        <f t="shared" si="3"/>
        <v>106</v>
      </c>
      <c r="B110" s="15" t="s">
        <v>27</v>
      </c>
      <c r="C110" s="16">
        <v>9</v>
      </c>
      <c r="D110" s="28">
        <v>457630.04</v>
      </c>
      <c r="E110" s="29">
        <v>546835.24</v>
      </c>
      <c r="F110" s="22">
        <f t="shared" si="2"/>
        <v>89205.20000000001</v>
      </c>
      <c r="G110" s="23">
        <f>SUM(F110*100/E110)</f>
        <v>16.312994019917227</v>
      </c>
    </row>
    <row r="111" spans="1:7" ht="15.75">
      <c r="A111" s="14">
        <f t="shared" si="3"/>
        <v>107</v>
      </c>
      <c r="B111" s="15" t="s">
        <v>27</v>
      </c>
      <c r="C111" s="16">
        <v>22</v>
      </c>
      <c r="D111" s="28">
        <v>1053501.31</v>
      </c>
      <c r="E111" s="29">
        <v>1878507.89</v>
      </c>
      <c r="F111" s="22">
        <f t="shared" si="2"/>
        <v>825006.5799999998</v>
      </c>
      <c r="G111" s="23">
        <f>SUM(F111*100/E111)</f>
        <v>43.91818551265174</v>
      </c>
    </row>
    <row r="112" spans="1:7" ht="15.75">
      <c r="A112" s="14">
        <f t="shared" si="3"/>
        <v>108</v>
      </c>
      <c r="B112" s="15" t="s">
        <v>27</v>
      </c>
      <c r="C112" s="16">
        <v>30</v>
      </c>
      <c r="D112" s="28">
        <v>120110.11</v>
      </c>
      <c r="E112" s="29">
        <v>223585.64</v>
      </c>
      <c r="F112" s="22">
        <f t="shared" si="2"/>
        <v>103475.53000000001</v>
      </c>
      <c r="G112" s="23">
        <f>SUM(F112*100/E112)</f>
        <v>46.28004285069471</v>
      </c>
    </row>
    <row r="113" spans="1:7" ht="15.75">
      <c r="A113" s="14">
        <f t="shared" si="3"/>
        <v>109</v>
      </c>
      <c r="B113" s="15" t="s">
        <v>27</v>
      </c>
      <c r="C113" s="16">
        <v>33</v>
      </c>
      <c r="D113" s="28">
        <v>1434893.13</v>
      </c>
      <c r="E113" s="29">
        <v>2136149.34</v>
      </c>
      <c r="F113" s="22">
        <f t="shared" si="2"/>
        <v>701256.21</v>
      </c>
      <c r="G113" s="23">
        <f>SUM(F113*100/E113)</f>
        <v>32.82805171290131</v>
      </c>
    </row>
    <row r="114" spans="1:7" ht="15.75">
      <c r="A114" s="14">
        <f t="shared" si="3"/>
        <v>110</v>
      </c>
      <c r="B114" s="15" t="s">
        <v>27</v>
      </c>
      <c r="C114" s="16">
        <v>34</v>
      </c>
      <c r="D114" s="28">
        <v>1242534.39</v>
      </c>
      <c r="E114" s="29">
        <v>2078483.24</v>
      </c>
      <c r="F114" s="22">
        <f t="shared" si="2"/>
        <v>835948.8500000001</v>
      </c>
      <c r="G114" s="23">
        <f>SUM(F114*100/E114)</f>
        <v>40.21917684551549</v>
      </c>
    </row>
    <row r="115" spans="1:7" ht="15.75">
      <c r="A115" s="14">
        <f t="shared" si="3"/>
        <v>111</v>
      </c>
      <c r="B115" s="15" t="s">
        <v>27</v>
      </c>
      <c r="C115" s="17" t="s">
        <v>3</v>
      </c>
      <c r="D115" s="28">
        <v>422225.53</v>
      </c>
      <c r="E115" s="29">
        <v>894774.22</v>
      </c>
      <c r="F115" s="22">
        <f t="shared" si="2"/>
        <v>472548.68999999994</v>
      </c>
      <c r="G115" s="23">
        <f>SUM(F115*100/E115)</f>
        <v>52.81205911363874</v>
      </c>
    </row>
    <row r="116" spans="1:7" ht="15.75">
      <c r="A116" s="14">
        <f t="shared" si="3"/>
        <v>112</v>
      </c>
      <c r="B116" s="15" t="s">
        <v>27</v>
      </c>
      <c r="C116" s="17" t="s">
        <v>22</v>
      </c>
      <c r="D116" s="28">
        <v>840581.44</v>
      </c>
      <c r="E116" s="29">
        <v>1382734.77</v>
      </c>
      <c r="F116" s="22">
        <f t="shared" si="2"/>
        <v>542153.3300000001</v>
      </c>
      <c r="G116" s="23">
        <f>SUM(F116*100/E116)</f>
        <v>39.20877248208635</v>
      </c>
    </row>
    <row r="117" spans="1:7" ht="15.75">
      <c r="A117" s="14">
        <f t="shared" si="3"/>
        <v>113</v>
      </c>
      <c r="B117" s="15" t="s">
        <v>27</v>
      </c>
      <c r="C117" s="17" t="s">
        <v>28</v>
      </c>
      <c r="D117" s="28">
        <v>731583.94</v>
      </c>
      <c r="E117" s="29">
        <v>1211635.65</v>
      </c>
      <c r="F117" s="22">
        <f t="shared" si="2"/>
        <v>480051.70999999996</v>
      </c>
      <c r="G117" s="23">
        <f>SUM(F117*100/E117)</f>
        <v>39.62013745633847</v>
      </c>
    </row>
    <row r="118" spans="1:7" ht="15.75">
      <c r="A118" s="14">
        <f t="shared" si="3"/>
        <v>114</v>
      </c>
      <c r="B118" s="15" t="s">
        <v>27</v>
      </c>
      <c r="C118" s="17" t="s">
        <v>30</v>
      </c>
      <c r="D118" s="28">
        <v>1110044.8</v>
      </c>
      <c r="E118" s="29">
        <v>1762251.99</v>
      </c>
      <c r="F118" s="22">
        <f t="shared" si="2"/>
        <v>652207.19</v>
      </c>
      <c r="G118" s="23">
        <f>SUM(F118*100/E118)</f>
        <v>37.00987110248631</v>
      </c>
    </row>
    <row r="119" spans="1:7" ht="15.75">
      <c r="A119" s="14">
        <f t="shared" si="3"/>
        <v>115</v>
      </c>
      <c r="B119" s="15" t="s">
        <v>27</v>
      </c>
      <c r="C119" s="17" t="s">
        <v>31</v>
      </c>
      <c r="D119" s="28">
        <v>704039.37</v>
      </c>
      <c r="E119" s="29">
        <v>1231214.5</v>
      </c>
      <c r="F119" s="22">
        <f t="shared" si="2"/>
        <v>527175.13</v>
      </c>
      <c r="G119" s="23">
        <f>SUM(F119*100/E119)</f>
        <v>42.81748874789893</v>
      </c>
    </row>
    <row r="120" spans="1:7" ht="15.75">
      <c r="A120" s="14">
        <f t="shared" si="3"/>
        <v>116</v>
      </c>
      <c r="B120" s="15" t="s">
        <v>27</v>
      </c>
      <c r="C120" s="17" t="s">
        <v>32</v>
      </c>
      <c r="D120" s="28">
        <v>1443745.98</v>
      </c>
      <c r="E120" s="29">
        <v>2504029.74</v>
      </c>
      <c r="F120" s="22">
        <f t="shared" si="2"/>
        <v>1060283.7600000002</v>
      </c>
      <c r="G120" s="23">
        <f>SUM(F120*100/E120)</f>
        <v>42.34309773014118</v>
      </c>
    </row>
    <row r="121" spans="1:7" ht="15.75">
      <c r="A121" s="14">
        <f t="shared" si="3"/>
        <v>117</v>
      </c>
      <c r="B121" s="15" t="s">
        <v>27</v>
      </c>
      <c r="C121" s="17" t="s">
        <v>33</v>
      </c>
      <c r="D121" s="28">
        <v>739019.09</v>
      </c>
      <c r="E121" s="29">
        <v>1146761.28</v>
      </c>
      <c r="F121" s="22">
        <f t="shared" si="2"/>
        <v>407742.19000000006</v>
      </c>
      <c r="G121" s="23">
        <f>SUM(F121*100/E121)</f>
        <v>35.55597813696675</v>
      </c>
    </row>
    <row r="122" spans="1:7" ht="15.75">
      <c r="A122" s="14">
        <f t="shared" si="3"/>
        <v>118</v>
      </c>
      <c r="B122" s="15" t="s">
        <v>12</v>
      </c>
      <c r="C122" s="16">
        <v>2</v>
      </c>
      <c r="D122" s="28">
        <v>394416.12</v>
      </c>
      <c r="E122" s="29">
        <v>466378.94</v>
      </c>
      <c r="F122" s="22">
        <f t="shared" si="2"/>
        <v>71962.82</v>
      </c>
      <c r="G122" s="23">
        <f>SUM(F122*100/E122)</f>
        <v>15.430117835080633</v>
      </c>
    </row>
    <row r="123" spans="1:7" ht="15.75">
      <c r="A123" s="14">
        <f t="shared" si="3"/>
        <v>119</v>
      </c>
      <c r="B123" s="15" t="s">
        <v>12</v>
      </c>
      <c r="C123" s="17" t="s">
        <v>13</v>
      </c>
      <c r="D123" s="28">
        <v>1301403.18</v>
      </c>
      <c r="E123" s="29">
        <v>1826021.38</v>
      </c>
      <c r="F123" s="22">
        <f t="shared" si="2"/>
        <v>524618.2</v>
      </c>
      <c r="G123" s="23">
        <f>SUM(F123*100/E123)</f>
        <v>28.73012363086351</v>
      </c>
    </row>
    <row r="124" spans="1:7" ht="12.75">
      <c r="A124" s="20"/>
      <c r="B124" s="20"/>
      <c r="C124" s="20"/>
      <c r="D124" s="20"/>
      <c r="E124" s="20"/>
      <c r="F124" s="20"/>
      <c r="G124" s="24"/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workbookViewId="0" topLeftCell="A1">
      <selection activeCell="A2" sqref="A2:F4"/>
    </sheetView>
  </sheetViews>
  <sheetFormatPr defaultColWidth="9.00390625" defaultRowHeight="12.75"/>
  <cols>
    <col min="1" max="1" width="5.00390625" style="1" customWidth="1"/>
    <col min="2" max="2" width="19.625" style="1" customWidth="1"/>
    <col min="3" max="3" width="6.875" style="1" customWidth="1"/>
    <col min="4" max="4" width="19.875" style="1" customWidth="1"/>
    <col min="5" max="5" width="19.125" style="1" customWidth="1"/>
    <col min="6" max="6" width="11.75390625" style="4" customWidth="1"/>
  </cols>
  <sheetData>
    <row r="2" spans="2:5" ht="60" customHeight="1">
      <c r="B2" s="25" t="s">
        <v>78</v>
      </c>
      <c r="C2" s="26"/>
      <c r="D2" s="26"/>
      <c r="E2" s="26"/>
    </row>
    <row r="4" spans="1:6" ht="78.75">
      <c r="A4" s="5" t="s">
        <v>74</v>
      </c>
      <c r="B4" s="5" t="s">
        <v>0</v>
      </c>
      <c r="C4" s="5" t="s">
        <v>1</v>
      </c>
      <c r="D4" s="6" t="s">
        <v>75</v>
      </c>
      <c r="E4" s="6" t="s">
        <v>76</v>
      </c>
      <c r="F4" s="6" t="s">
        <v>73</v>
      </c>
    </row>
    <row r="5" spans="1:7" ht="15">
      <c r="A5" s="2">
        <v>1</v>
      </c>
      <c r="B5" s="3" t="s">
        <v>34</v>
      </c>
      <c r="C5" s="7" t="s">
        <v>35</v>
      </c>
      <c r="D5" s="8">
        <v>876136.17</v>
      </c>
      <c r="E5" s="9">
        <v>1148946.07</v>
      </c>
      <c r="F5" s="10">
        <f>SUM(100-G5)</f>
        <v>23.744360777525443</v>
      </c>
      <c r="G5">
        <f>SUM(D5/E5*100)</f>
        <v>76.25563922247456</v>
      </c>
    </row>
    <row r="6" spans="1:7" ht="15">
      <c r="A6" s="2">
        <f>SUM(A5+1)</f>
        <v>2</v>
      </c>
      <c r="B6" s="3" t="s">
        <v>34</v>
      </c>
      <c r="C6" s="7" t="s">
        <v>36</v>
      </c>
      <c r="D6" s="8">
        <v>1763623.56</v>
      </c>
      <c r="E6" s="9">
        <v>2404653.75</v>
      </c>
      <c r="F6" s="10">
        <f aca="true" t="shared" si="0" ref="F6:F65">SUM(100-G6)</f>
        <v>26.657899915944242</v>
      </c>
      <c r="G6">
        <f aca="true" t="shared" si="1" ref="G6:G65">SUM(D6/E6*100)</f>
        <v>73.34210008405576</v>
      </c>
    </row>
    <row r="7" spans="1:7" ht="15">
      <c r="A7" s="2">
        <f aca="true" t="shared" si="2" ref="A7:A65">SUM(A6+1)</f>
        <v>3</v>
      </c>
      <c r="B7" s="3" t="s">
        <v>15</v>
      </c>
      <c r="C7" s="7" t="s">
        <v>16</v>
      </c>
      <c r="D7" s="8">
        <v>368719.17</v>
      </c>
      <c r="E7" s="9">
        <v>565770.84</v>
      </c>
      <c r="F7" s="10">
        <f t="shared" si="0"/>
        <v>34.82888407610403</v>
      </c>
      <c r="G7">
        <f t="shared" si="1"/>
        <v>65.17111592389597</v>
      </c>
    </row>
    <row r="8" spans="1:7" ht="15">
      <c r="A8" s="2">
        <f t="shared" si="2"/>
        <v>4</v>
      </c>
      <c r="B8" s="3" t="s">
        <v>2</v>
      </c>
      <c r="C8" s="7" t="s">
        <v>3</v>
      </c>
      <c r="D8" s="8">
        <v>881148.63</v>
      </c>
      <c r="E8" s="9">
        <v>1528194.23</v>
      </c>
      <c r="F8" s="10">
        <f t="shared" si="0"/>
        <v>42.34053416102742</v>
      </c>
      <c r="G8">
        <f t="shared" si="1"/>
        <v>57.65946583897258</v>
      </c>
    </row>
    <row r="9" spans="1:7" ht="15">
      <c r="A9" s="2">
        <f t="shared" si="2"/>
        <v>5</v>
      </c>
      <c r="B9" s="3" t="s">
        <v>2</v>
      </c>
      <c r="C9" s="7" t="s">
        <v>4</v>
      </c>
      <c r="D9" s="8">
        <v>798890.89</v>
      </c>
      <c r="E9" s="9">
        <v>894374.74</v>
      </c>
      <c r="F9" s="10">
        <f t="shared" si="0"/>
        <v>10.67604503230939</v>
      </c>
      <c r="G9">
        <f t="shared" si="1"/>
        <v>89.32395496769061</v>
      </c>
    </row>
    <row r="10" spans="1:7" ht="15">
      <c r="A10" s="2">
        <f t="shared" si="2"/>
        <v>6</v>
      </c>
      <c r="B10" s="3" t="s">
        <v>2</v>
      </c>
      <c r="C10" s="7" t="s">
        <v>5</v>
      </c>
      <c r="D10" s="8">
        <v>562516.62</v>
      </c>
      <c r="E10" s="9">
        <v>992853.74</v>
      </c>
      <c r="F10" s="10">
        <f t="shared" si="0"/>
        <v>43.34345560303776</v>
      </c>
      <c r="G10">
        <f t="shared" si="1"/>
        <v>56.65654439696224</v>
      </c>
    </row>
    <row r="11" spans="1:7" ht="15">
      <c r="A11" s="2">
        <f t="shared" si="2"/>
        <v>7</v>
      </c>
      <c r="B11" s="3" t="s">
        <v>17</v>
      </c>
      <c r="C11" s="7" t="s">
        <v>3</v>
      </c>
      <c r="D11" s="8">
        <v>570207.05</v>
      </c>
      <c r="E11" s="9">
        <v>928380.83</v>
      </c>
      <c r="F11" s="10">
        <f t="shared" si="0"/>
        <v>38.58047995239195</v>
      </c>
      <c r="G11">
        <f t="shared" si="1"/>
        <v>61.41952004760805</v>
      </c>
    </row>
    <row r="12" spans="1:7" ht="15">
      <c r="A12" s="2">
        <f t="shared" si="2"/>
        <v>8</v>
      </c>
      <c r="B12" s="3" t="s">
        <v>38</v>
      </c>
      <c r="C12" s="7" t="s">
        <v>39</v>
      </c>
      <c r="D12" s="8">
        <v>1016825.13</v>
      </c>
      <c r="E12" s="9">
        <v>1532098.36</v>
      </c>
      <c r="F12" s="10">
        <f t="shared" si="0"/>
        <v>33.631863557376306</v>
      </c>
      <c r="G12">
        <f t="shared" si="1"/>
        <v>66.3681364426237</v>
      </c>
    </row>
    <row r="13" spans="1:7" ht="15">
      <c r="A13" s="2">
        <f t="shared" si="2"/>
        <v>9</v>
      </c>
      <c r="B13" s="3" t="s">
        <v>38</v>
      </c>
      <c r="C13" s="7" t="s">
        <v>7</v>
      </c>
      <c r="D13" s="8">
        <v>680979.56</v>
      </c>
      <c r="E13" s="9">
        <v>930095.72</v>
      </c>
      <c r="F13" s="10">
        <f t="shared" si="0"/>
        <v>26.78392714246658</v>
      </c>
      <c r="G13">
        <f t="shared" si="1"/>
        <v>73.21607285753342</v>
      </c>
    </row>
    <row r="14" spans="1:7" ht="15">
      <c r="A14" s="2">
        <f t="shared" si="2"/>
        <v>10</v>
      </c>
      <c r="B14" s="3" t="s">
        <v>71</v>
      </c>
      <c r="C14" s="7" t="s">
        <v>30</v>
      </c>
      <c r="D14" s="8">
        <v>415036.81</v>
      </c>
      <c r="E14" s="9">
        <v>503423.4</v>
      </c>
      <c r="F14" s="10">
        <f t="shared" si="0"/>
        <v>17.55710799299358</v>
      </c>
      <c r="G14">
        <f t="shared" si="1"/>
        <v>82.44289200700642</v>
      </c>
    </row>
    <row r="15" spans="1:7" ht="15">
      <c r="A15" s="2">
        <f t="shared" si="2"/>
        <v>11</v>
      </c>
      <c r="B15" s="3" t="s">
        <v>19</v>
      </c>
      <c r="C15" s="7" t="s">
        <v>3</v>
      </c>
      <c r="D15" s="8">
        <v>818924.2</v>
      </c>
      <c r="E15" s="9">
        <v>928380.83</v>
      </c>
      <c r="F15" s="10">
        <f t="shared" si="0"/>
        <v>11.790057104044251</v>
      </c>
      <c r="G15">
        <f t="shared" si="1"/>
        <v>88.20994289595575</v>
      </c>
    </row>
    <row r="16" spans="1:7" ht="15">
      <c r="A16" s="2">
        <f t="shared" si="2"/>
        <v>12</v>
      </c>
      <c r="B16" s="3" t="s">
        <v>6</v>
      </c>
      <c r="C16" s="7" t="s">
        <v>7</v>
      </c>
      <c r="D16" s="8">
        <v>510409.79</v>
      </c>
      <c r="E16" s="9">
        <v>963955.87</v>
      </c>
      <c r="F16" s="10">
        <f t="shared" si="0"/>
        <v>47.050502426008364</v>
      </c>
      <c r="G16">
        <f t="shared" si="1"/>
        <v>52.949497573991636</v>
      </c>
    </row>
    <row r="17" spans="1:7" ht="15">
      <c r="A17" s="2">
        <f t="shared" si="2"/>
        <v>13</v>
      </c>
      <c r="B17" s="3" t="s">
        <v>20</v>
      </c>
      <c r="C17" s="7" t="s">
        <v>8</v>
      </c>
      <c r="D17" s="8">
        <v>752325.95</v>
      </c>
      <c r="E17" s="9">
        <v>943523.02</v>
      </c>
      <c r="F17" s="10">
        <f t="shared" si="0"/>
        <v>20.264165891787158</v>
      </c>
      <c r="G17">
        <f t="shared" si="1"/>
        <v>79.73583410821284</v>
      </c>
    </row>
    <row r="18" spans="1:7" ht="15">
      <c r="A18" s="2">
        <f t="shared" si="2"/>
        <v>14</v>
      </c>
      <c r="B18" s="3" t="s">
        <v>20</v>
      </c>
      <c r="C18" s="7" t="s">
        <v>14</v>
      </c>
      <c r="D18" s="8">
        <v>1213442.42</v>
      </c>
      <c r="E18" s="9">
        <v>1923715.7</v>
      </c>
      <c r="F18" s="10">
        <f t="shared" si="0"/>
        <v>36.92194641858981</v>
      </c>
      <c r="G18">
        <f t="shared" si="1"/>
        <v>63.07805358141019</v>
      </c>
    </row>
    <row r="19" spans="1:7" ht="15">
      <c r="A19" s="2">
        <f t="shared" si="2"/>
        <v>15</v>
      </c>
      <c r="B19" s="3" t="s">
        <v>40</v>
      </c>
      <c r="C19" s="7" t="s">
        <v>41</v>
      </c>
      <c r="D19" s="8">
        <v>864419.57</v>
      </c>
      <c r="E19" s="9">
        <v>996648.42</v>
      </c>
      <c r="F19" s="10">
        <f t="shared" si="0"/>
        <v>13.26735159024284</v>
      </c>
      <c r="G19">
        <f t="shared" si="1"/>
        <v>86.73264840975716</v>
      </c>
    </row>
    <row r="20" spans="1:7" ht="15">
      <c r="A20" s="2">
        <f t="shared" si="2"/>
        <v>16</v>
      </c>
      <c r="B20" s="3" t="s">
        <v>9</v>
      </c>
      <c r="C20" s="7" t="s">
        <v>10</v>
      </c>
      <c r="D20" s="8">
        <v>741582.87</v>
      </c>
      <c r="E20" s="9">
        <v>1077358.14</v>
      </c>
      <c r="F20" s="10">
        <f t="shared" si="0"/>
        <v>31.16654133230014</v>
      </c>
      <c r="G20">
        <f t="shared" si="1"/>
        <v>68.83345866769986</v>
      </c>
    </row>
    <row r="21" spans="1:7" ht="15">
      <c r="A21" s="2">
        <f t="shared" si="2"/>
        <v>17</v>
      </c>
      <c r="B21" s="3" t="s">
        <v>42</v>
      </c>
      <c r="C21" s="7" t="s">
        <v>44</v>
      </c>
      <c r="D21" s="8">
        <v>1230793.89</v>
      </c>
      <c r="E21" s="9">
        <v>1748175.69</v>
      </c>
      <c r="F21" s="10">
        <f t="shared" si="0"/>
        <v>29.59552652285194</v>
      </c>
      <c r="G21">
        <f t="shared" si="1"/>
        <v>70.40447347714806</v>
      </c>
    </row>
    <row r="22" spans="1:7" ht="15">
      <c r="A22" s="2">
        <f t="shared" si="2"/>
        <v>18</v>
      </c>
      <c r="B22" s="3" t="s">
        <v>42</v>
      </c>
      <c r="C22" s="7" t="s">
        <v>37</v>
      </c>
      <c r="D22" s="8">
        <v>934282.56</v>
      </c>
      <c r="E22" s="9">
        <v>1212141.94</v>
      </c>
      <c r="F22" s="10">
        <f t="shared" si="0"/>
        <v>22.92300685512126</v>
      </c>
      <c r="G22">
        <f t="shared" si="1"/>
        <v>77.07699314487874</v>
      </c>
    </row>
    <row r="23" spans="1:7" ht="15">
      <c r="A23" s="2">
        <f t="shared" si="2"/>
        <v>19</v>
      </c>
      <c r="B23" s="3" t="s">
        <v>42</v>
      </c>
      <c r="C23" s="7" t="s">
        <v>45</v>
      </c>
      <c r="D23" s="8">
        <v>893574.27</v>
      </c>
      <c r="E23" s="9">
        <v>1203968.8</v>
      </c>
      <c r="F23" s="10">
        <f t="shared" si="0"/>
        <v>25.780944655708694</v>
      </c>
      <c r="G23">
        <f t="shared" si="1"/>
        <v>74.2190553442913</v>
      </c>
    </row>
    <row r="24" spans="1:7" ht="15">
      <c r="A24" s="2">
        <f t="shared" si="2"/>
        <v>20</v>
      </c>
      <c r="B24" s="3" t="s">
        <v>72</v>
      </c>
      <c r="C24" s="7" t="s">
        <v>35</v>
      </c>
      <c r="D24" s="8">
        <v>731483.76</v>
      </c>
      <c r="E24" s="9">
        <v>1283750.65</v>
      </c>
      <c r="F24" s="10">
        <f t="shared" si="0"/>
        <v>43.019794381408886</v>
      </c>
      <c r="G24">
        <f t="shared" si="1"/>
        <v>56.980205618591114</v>
      </c>
    </row>
    <row r="25" spans="1:7" ht="15">
      <c r="A25" s="2">
        <f t="shared" si="2"/>
        <v>21</v>
      </c>
      <c r="B25" s="3" t="s">
        <v>21</v>
      </c>
      <c r="C25" s="7" t="s">
        <v>22</v>
      </c>
      <c r="D25" s="8">
        <v>599671.44</v>
      </c>
      <c r="E25" s="9">
        <v>1114210.24</v>
      </c>
      <c r="F25" s="10">
        <f t="shared" si="0"/>
        <v>46.17968687848355</v>
      </c>
      <c r="G25">
        <f t="shared" si="1"/>
        <v>53.82031312151645</v>
      </c>
    </row>
    <row r="26" spans="1:7" ht="15">
      <c r="A26" s="2">
        <f t="shared" si="2"/>
        <v>22</v>
      </c>
      <c r="B26" s="3" t="s">
        <v>47</v>
      </c>
      <c r="C26" s="7" t="s">
        <v>48</v>
      </c>
      <c r="D26" s="8">
        <v>668263.88</v>
      </c>
      <c r="E26" s="9">
        <v>956257.06</v>
      </c>
      <c r="F26" s="10">
        <f t="shared" si="0"/>
        <v>30.116711504331278</v>
      </c>
      <c r="G26">
        <f t="shared" si="1"/>
        <v>69.88328849566872</v>
      </c>
    </row>
    <row r="27" spans="1:7" ht="15">
      <c r="A27" s="2">
        <f t="shared" si="2"/>
        <v>23</v>
      </c>
      <c r="B27" s="3" t="s">
        <v>49</v>
      </c>
      <c r="C27" s="7" t="s">
        <v>50</v>
      </c>
      <c r="D27" s="8">
        <v>821114.96</v>
      </c>
      <c r="E27" s="9">
        <v>1152412.36</v>
      </c>
      <c r="F27" s="10">
        <f t="shared" si="0"/>
        <v>28.7481644157305</v>
      </c>
      <c r="G27">
        <f t="shared" si="1"/>
        <v>71.2518355842695</v>
      </c>
    </row>
    <row r="28" spans="1:7" ht="15">
      <c r="A28" s="2">
        <f t="shared" si="2"/>
        <v>24</v>
      </c>
      <c r="B28" s="3" t="s">
        <v>49</v>
      </c>
      <c r="C28" s="7" t="s">
        <v>51</v>
      </c>
      <c r="D28" s="8">
        <v>799031.33</v>
      </c>
      <c r="E28" s="9">
        <v>1624743.07</v>
      </c>
      <c r="F28" s="10">
        <f t="shared" si="0"/>
        <v>50.82106551160733</v>
      </c>
      <c r="G28">
        <f t="shared" si="1"/>
        <v>49.17893448839267</v>
      </c>
    </row>
    <row r="29" spans="1:7" ht="15">
      <c r="A29" s="2">
        <f t="shared" si="2"/>
        <v>25</v>
      </c>
      <c r="B29" s="3" t="s">
        <v>49</v>
      </c>
      <c r="C29" s="7" t="s">
        <v>52</v>
      </c>
      <c r="D29" s="8">
        <v>944009.53</v>
      </c>
      <c r="E29" s="9">
        <v>1381807.51</v>
      </c>
      <c r="F29" s="10">
        <f t="shared" si="0"/>
        <v>31.68299324122215</v>
      </c>
      <c r="G29">
        <f t="shared" si="1"/>
        <v>68.31700675877785</v>
      </c>
    </row>
    <row r="30" spans="1:7" ht="15">
      <c r="A30" s="2">
        <f t="shared" si="2"/>
        <v>26</v>
      </c>
      <c r="B30" s="3" t="s">
        <v>49</v>
      </c>
      <c r="C30" s="7" t="s">
        <v>53</v>
      </c>
      <c r="D30" s="8">
        <v>937291.47</v>
      </c>
      <c r="E30" s="9">
        <v>1485106.48</v>
      </c>
      <c r="F30" s="10">
        <f t="shared" si="0"/>
        <v>36.88725471051746</v>
      </c>
      <c r="G30">
        <f t="shared" si="1"/>
        <v>63.11274528948254</v>
      </c>
    </row>
    <row r="31" spans="1:7" ht="15">
      <c r="A31" s="2">
        <f t="shared" si="2"/>
        <v>27</v>
      </c>
      <c r="B31" s="3" t="s">
        <v>54</v>
      </c>
      <c r="C31" s="7" t="s">
        <v>32</v>
      </c>
      <c r="D31" s="8">
        <v>908438.58</v>
      </c>
      <c r="E31" s="9">
        <v>1194919.96</v>
      </c>
      <c r="F31" s="10">
        <f t="shared" si="0"/>
        <v>23.97494305811078</v>
      </c>
      <c r="G31">
        <f t="shared" si="1"/>
        <v>76.02505694188922</v>
      </c>
    </row>
    <row r="32" spans="1:7" ht="15">
      <c r="A32" s="2">
        <f t="shared" si="2"/>
        <v>28</v>
      </c>
      <c r="B32" s="3" t="s">
        <v>54</v>
      </c>
      <c r="C32" s="7" t="s">
        <v>55</v>
      </c>
      <c r="D32" s="8">
        <v>1501975.13</v>
      </c>
      <c r="E32" s="9">
        <v>2255493.99</v>
      </c>
      <c r="F32" s="10">
        <f t="shared" si="0"/>
        <v>33.40815197649896</v>
      </c>
      <c r="G32">
        <f t="shared" si="1"/>
        <v>66.59184802350104</v>
      </c>
    </row>
    <row r="33" spans="1:7" ht="15">
      <c r="A33" s="2">
        <f t="shared" si="2"/>
        <v>29</v>
      </c>
      <c r="B33" s="3" t="s">
        <v>56</v>
      </c>
      <c r="C33" s="7" t="s">
        <v>46</v>
      </c>
      <c r="D33" s="8">
        <v>579682.19</v>
      </c>
      <c r="E33" s="9">
        <v>1007229.71</v>
      </c>
      <c r="F33" s="10">
        <f t="shared" si="0"/>
        <v>42.447866236987785</v>
      </c>
      <c r="G33">
        <f t="shared" si="1"/>
        <v>57.552133763012215</v>
      </c>
    </row>
    <row r="34" spans="1:7" ht="15">
      <c r="A34" s="2">
        <f t="shared" si="2"/>
        <v>30</v>
      </c>
      <c r="B34" s="3" t="s">
        <v>57</v>
      </c>
      <c r="C34" s="7" t="s">
        <v>7</v>
      </c>
      <c r="D34" s="8">
        <v>83758.85</v>
      </c>
      <c r="E34" s="9">
        <v>206578.48</v>
      </c>
      <c r="F34" s="10">
        <f t="shared" si="0"/>
        <v>59.454222918089044</v>
      </c>
      <c r="G34">
        <f t="shared" si="1"/>
        <v>40.545777081910956</v>
      </c>
    </row>
    <row r="35" spans="1:7" ht="15">
      <c r="A35" s="2">
        <f t="shared" si="2"/>
        <v>31</v>
      </c>
      <c r="B35" s="3" t="s">
        <v>58</v>
      </c>
      <c r="C35" s="7" t="s">
        <v>55</v>
      </c>
      <c r="D35" s="8">
        <v>785232.9</v>
      </c>
      <c r="E35" s="9">
        <v>1069112.04</v>
      </c>
      <c r="F35" s="10">
        <f t="shared" si="0"/>
        <v>26.552796094224135</v>
      </c>
      <c r="G35">
        <f t="shared" si="1"/>
        <v>73.44720390577586</v>
      </c>
    </row>
    <row r="36" spans="1:7" ht="15">
      <c r="A36" s="2">
        <f t="shared" si="2"/>
        <v>32</v>
      </c>
      <c r="B36" s="3" t="s">
        <v>70</v>
      </c>
      <c r="C36" s="7" t="s">
        <v>3</v>
      </c>
      <c r="D36" s="8">
        <v>745015.39</v>
      </c>
      <c r="E36" s="9">
        <v>1279043.15</v>
      </c>
      <c r="F36" s="10">
        <f t="shared" si="0"/>
        <v>41.752130098190975</v>
      </c>
      <c r="G36">
        <f t="shared" si="1"/>
        <v>58.247869901809025</v>
      </c>
    </row>
    <row r="37" spans="1:7" ht="15">
      <c r="A37" s="2">
        <f t="shared" si="2"/>
        <v>33</v>
      </c>
      <c r="B37" s="3" t="s">
        <v>59</v>
      </c>
      <c r="C37" s="7" t="s">
        <v>23</v>
      </c>
      <c r="D37" s="8">
        <v>1582344.04</v>
      </c>
      <c r="E37" s="9">
        <v>2183833.09</v>
      </c>
      <c r="F37" s="10">
        <f t="shared" si="0"/>
        <v>27.542812349271614</v>
      </c>
      <c r="G37">
        <f t="shared" si="1"/>
        <v>72.45718765072839</v>
      </c>
    </row>
    <row r="38" spans="1:7" ht="15">
      <c r="A38" s="2">
        <f t="shared" si="2"/>
        <v>34</v>
      </c>
      <c r="B38" s="3" t="s">
        <v>59</v>
      </c>
      <c r="C38" s="7" t="s">
        <v>60</v>
      </c>
      <c r="D38" s="8">
        <v>1536109.32</v>
      </c>
      <c r="E38" s="9">
        <v>2019604.12</v>
      </c>
      <c r="F38" s="10">
        <f t="shared" si="0"/>
        <v>23.9400779198252</v>
      </c>
      <c r="G38">
        <f t="shared" si="1"/>
        <v>76.0599220801748</v>
      </c>
    </row>
    <row r="39" spans="1:7" ht="15">
      <c r="A39" s="2">
        <f t="shared" si="2"/>
        <v>35</v>
      </c>
      <c r="B39" s="3" t="s">
        <v>59</v>
      </c>
      <c r="C39" s="7" t="s">
        <v>61</v>
      </c>
      <c r="D39" s="8">
        <v>466261.06</v>
      </c>
      <c r="E39" s="9">
        <v>790860.5</v>
      </c>
      <c r="F39" s="10">
        <f t="shared" si="0"/>
        <v>41.043830106573786</v>
      </c>
      <c r="G39">
        <f t="shared" si="1"/>
        <v>58.956169893426214</v>
      </c>
    </row>
    <row r="40" spans="1:7" ht="15">
      <c r="A40" s="2">
        <f t="shared" si="2"/>
        <v>36</v>
      </c>
      <c r="B40" s="3" t="s">
        <v>62</v>
      </c>
      <c r="C40" s="7" t="s">
        <v>28</v>
      </c>
      <c r="D40" s="8">
        <v>729526.32</v>
      </c>
      <c r="E40" s="9">
        <v>1259246.93</v>
      </c>
      <c r="F40" s="10">
        <f t="shared" si="0"/>
        <v>42.06646030894036</v>
      </c>
      <c r="G40">
        <f t="shared" si="1"/>
        <v>57.93353969105964</v>
      </c>
    </row>
    <row r="41" spans="1:7" ht="15">
      <c r="A41" s="2">
        <f t="shared" si="2"/>
        <v>37</v>
      </c>
      <c r="B41" s="3" t="s">
        <v>63</v>
      </c>
      <c r="C41" s="7" t="s">
        <v>29</v>
      </c>
      <c r="D41" s="8">
        <v>877860.07</v>
      </c>
      <c r="E41" s="9">
        <v>1229254.44</v>
      </c>
      <c r="F41" s="10">
        <f t="shared" si="0"/>
        <v>28.585975251795716</v>
      </c>
      <c r="G41">
        <f t="shared" si="1"/>
        <v>71.41402474820428</v>
      </c>
    </row>
    <row r="42" spans="1:7" ht="15">
      <c r="A42" s="2">
        <f t="shared" si="2"/>
        <v>38</v>
      </c>
      <c r="B42" s="3" t="s">
        <v>63</v>
      </c>
      <c r="C42" s="7" t="s">
        <v>26</v>
      </c>
      <c r="D42" s="8">
        <v>814647.13</v>
      </c>
      <c r="E42" s="9">
        <v>1194336.17</v>
      </c>
      <c r="F42" s="10">
        <f t="shared" si="0"/>
        <v>31.790801412302528</v>
      </c>
      <c r="G42">
        <f t="shared" si="1"/>
        <v>68.20919858769747</v>
      </c>
    </row>
    <row r="43" spans="1:7" ht="15">
      <c r="A43" s="2">
        <f t="shared" si="2"/>
        <v>39</v>
      </c>
      <c r="B43" s="3" t="s">
        <v>63</v>
      </c>
      <c r="C43" s="7" t="s">
        <v>55</v>
      </c>
      <c r="D43" s="8">
        <v>1157280.27</v>
      </c>
      <c r="E43" s="9">
        <v>1689832.62</v>
      </c>
      <c r="F43" s="10">
        <f t="shared" si="0"/>
        <v>31.515094672512603</v>
      </c>
      <c r="G43">
        <f t="shared" si="1"/>
        <v>68.4849053274874</v>
      </c>
    </row>
    <row r="44" spans="1:7" ht="15">
      <c r="A44" s="2">
        <f t="shared" si="2"/>
        <v>40</v>
      </c>
      <c r="B44" s="3" t="s">
        <v>63</v>
      </c>
      <c r="C44" s="7" t="s">
        <v>51</v>
      </c>
      <c r="D44" s="8">
        <v>1512378.18</v>
      </c>
      <c r="E44" s="9">
        <v>1509220.88</v>
      </c>
      <c r="F44" s="10">
        <f t="shared" si="0"/>
        <v>-0.20920065722917514</v>
      </c>
      <c r="G44">
        <f t="shared" si="1"/>
        <v>100.20920065722918</v>
      </c>
    </row>
    <row r="45" spans="1:7" ht="15">
      <c r="A45" s="2">
        <f t="shared" si="2"/>
        <v>41</v>
      </c>
      <c r="B45" s="3" t="s">
        <v>64</v>
      </c>
      <c r="C45" s="7" t="s">
        <v>46</v>
      </c>
      <c r="D45" s="8">
        <v>315830.43</v>
      </c>
      <c r="E45" s="9">
        <v>319372.64</v>
      </c>
      <c r="F45" s="10">
        <f t="shared" si="0"/>
        <v>1.1091150450458116</v>
      </c>
      <c r="G45">
        <f t="shared" si="1"/>
        <v>98.89088495495419</v>
      </c>
    </row>
    <row r="46" spans="1:7" ht="15">
      <c r="A46" s="2">
        <f t="shared" si="2"/>
        <v>42</v>
      </c>
      <c r="B46" s="3" t="s">
        <v>64</v>
      </c>
      <c r="C46" s="7" t="s">
        <v>5</v>
      </c>
      <c r="D46" s="8">
        <v>907975.91</v>
      </c>
      <c r="E46" s="9">
        <v>1638859.97</v>
      </c>
      <c r="F46" s="10">
        <f t="shared" si="0"/>
        <v>44.59710246019372</v>
      </c>
      <c r="G46">
        <f t="shared" si="1"/>
        <v>55.40289753980628</v>
      </c>
    </row>
    <row r="47" spans="1:7" ht="15">
      <c r="A47" s="2">
        <f t="shared" si="2"/>
        <v>43</v>
      </c>
      <c r="B47" s="3" t="s">
        <v>64</v>
      </c>
      <c r="C47" s="7" t="s">
        <v>18</v>
      </c>
      <c r="D47" s="8">
        <v>714943.81</v>
      </c>
      <c r="E47" s="9">
        <v>1086735.36</v>
      </c>
      <c r="F47" s="10">
        <f t="shared" si="0"/>
        <v>34.21178363056117</v>
      </c>
      <c r="G47">
        <f t="shared" si="1"/>
        <v>65.78821636943883</v>
      </c>
    </row>
    <row r="48" spans="1:7" ht="15">
      <c r="A48" s="2">
        <f t="shared" si="2"/>
        <v>44</v>
      </c>
      <c r="B48" s="3" t="s">
        <v>65</v>
      </c>
      <c r="C48" s="7" t="s">
        <v>25</v>
      </c>
      <c r="D48" s="8">
        <v>833954.6</v>
      </c>
      <c r="E48" s="9">
        <v>1508892.5</v>
      </c>
      <c r="F48" s="10">
        <f t="shared" si="0"/>
        <v>44.7306816091935</v>
      </c>
      <c r="G48">
        <f t="shared" si="1"/>
        <v>55.2693183908065</v>
      </c>
    </row>
    <row r="49" spans="1:7" ht="15">
      <c r="A49" s="2">
        <f t="shared" si="2"/>
        <v>45</v>
      </c>
      <c r="B49" s="3" t="s">
        <v>65</v>
      </c>
      <c r="C49" s="7" t="s">
        <v>66</v>
      </c>
      <c r="D49" s="8">
        <v>910563.4</v>
      </c>
      <c r="E49" s="9">
        <v>1185269.1</v>
      </c>
      <c r="F49" s="10">
        <f t="shared" si="0"/>
        <v>23.176652458078934</v>
      </c>
      <c r="G49">
        <f t="shared" si="1"/>
        <v>76.82334754192107</v>
      </c>
    </row>
    <row r="50" spans="1:7" ht="15">
      <c r="A50" s="2">
        <f t="shared" si="2"/>
        <v>46</v>
      </c>
      <c r="B50" s="3" t="s">
        <v>65</v>
      </c>
      <c r="C50" s="7" t="s">
        <v>67</v>
      </c>
      <c r="D50" s="8">
        <v>672562.97</v>
      </c>
      <c r="E50" s="9">
        <v>1297740.95</v>
      </c>
      <c r="F50" s="10">
        <f t="shared" si="0"/>
        <v>48.17432785795963</v>
      </c>
      <c r="G50">
        <f t="shared" si="1"/>
        <v>51.82567214204037</v>
      </c>
    </row>
    <row r="51" spans="1:7" ht="15">
      <c r="A51" s="2">
        <f t="shared" si="2"/>
        <v>47</v>
      </c>
      <c r="B51" s="3" t="s">
        <v>65</v>
      </c>
      <c r="C51" s="7" t="s">
        <v>68</v>
      </c>
      <c r="D51" s="8">
        <v>941482.98</v>
      </c>
      <c r="E51" s="9">
        <v>1130593</v>
      </c>
      <c r="F51" s="10">
        <f t="shared" si="0"/>
        <v>16.726622223912585</v>
      </c>
      <c r="G51">
        <f t="shared" si="1"/>
        <v>83.27337777608741</v>
      </c>
    </row>
    <row r="52" spans="1:7" ht="15">
      <c r="A52" s="2">
        <f t="shared" si="2"/>
        <v>48</v>
      </c>
      <c r="B52" s="3" t="s">
        <v>65</v>
      </c>
      <c r="C52" s="7" t="s">
        <v>69</v>
      </c>
      <c r="D52" s="8">
        <v>835471.17</v>
      </c>
      <c r="E52" s="9">
        <v>1157703</v>
      </c>
      <c r="F52" s="10">
        <f t="shared" si="0"/>
        <v>27.833721602172574</v>
      </c>
      <c r="G52">
        <f t="shared" si="1"/>
        <v>72.16627839782743</v>
      </c>
    </row>
    <row r="53" spans="1:7" ht="15">
      <c r="A53" s="2">
        <f t="shared" si="2"/>
        <v>49</v>
      </c>
      <c r="B53" s="3" t="s">
        <v>65</v>
      </c>
      <c r="C53" s="7" t="s">
        <v>43</v>
      </c>
      <c r="D53" s="8">
        <v>455577.03</v>
      </c>
      <c r="E53" s="9">
        <v>583503.63</v>
      </c>
      <c r="F53" s="10">
        <f t="shared" si="0"/>
        <v>21.92387389260972</v>
      </c>
      <c r="G53">
        <f t="shared" si="1"/>
        <v>78.07612610739028</v>
      </c>
    </row>
    <row r="54" spans="1:7" ht="15">
      <c r="A54" s="2">
        <f t="shared" si="2"/>
        <v>50</v>
      </c>
      <c r="B54" s="3" t="s">
        <v>65</v>
      </c>
      <c r="C54" s="7" t="s">
        <v>44</v>
      </c>
      <c r="D54" s="8">
        <v>698898.52</v>
      </c>
      <c r="E54" s="9">
        <v>1289684.58</v>
      </c>
      <c r="F54" s="10">
        <f t="shared" si="0"/>
        <v>45.80856972020244</v>
      </c>
      <c r="G54">
        <f t="shared" si="1"/>
        <v>54.19143027979756</v>
      </c>
    </row>
    <row r="55" spans="1:7" ht="15">
      <c r="A55" s="2">
        <f t="shared" si="2"/>
        <v>51</v>
      </c>
      <c r="B55" s="3" t="s">
        <v>24</v>
      </c>
      <c r="C55" s="7" t="s">
        <v>16</v>
      </c>
      <c r="D55" s="8">
        <v>584794.39</v>
      </c>
      <c r="E55" s="9">
        <v>1023928.45</v>
      </c>
      <c r="F55" s="10">
        <f t="shared" si="0"/>
        <v>42.887182204967544</v>
      </c>
      <c r="G55">
        <f t="shared" si="1"/>
        <v>57.112817795032456</v>
      </c>
    </row>
    <row r="56" spans="1:7" ht="15">
      <c r="A56" s="2">
        <f t="shared" si="2"/>
        <v>52</v>
      </c>
      <c r="B56" s="3" t="s">
        <v>11</v>
      </c>
      <c r="C56" s="7" t="s">
        <v>3</v>
      </c>
      <c r="D56" s="8">
        <v>715777.12</v>
      </c>
      <c r="E56" s="9">
        <v>1050977.88</v>
      </c>
      <c r="F56" s="10">
        <f t="shared" si="0"/>
        <v>31.894178400786117</v>
      </c>
      <c r="G56">
        <f t="shared" si="1"/>
        <v>68.10582159921388</v>
      </c>
    </row>
    <row r="57" spans="1:7" ht="15">
      <c r="A57" s="2">
        <f t="shared" si="2"/>
        <v>53</v>
      </c>
      <c r="B57" s="3" t="s">
        <v>11</v>
      </c>
      <c r="C57" s="7" t="s">
        <v>5</v>
      </c>
      <c r="D57" s="8">
        <v>886890.4</v>
      </c>
      <c r="E57" s="9">
        <v>1108335.8</v>
      </c>
      <c r="F57" s="10">
        <f t="shared" si="0"/>
        <v>19.97999162347729</v>
      </c>
      <c r="G57">
        <f t="shared" si="1"/>
        <v>80.02000837652271</v>
      </c>
    </row>
    <row r="58" spans="1:7" ht="15">
      <c r="A58" s="2">
        <f t="shared" si="2"/>
        <v>54</v>
      </c>
      <c r="B58" s="3" t="s">
        <v>27</v>
      </c>
      <c r="C58" s="7" t="s">
        <v>3</v>
      </c>
      <c r="D58" s="8">
        <v>353839.97</v>
      </c>
      <c r="E58" s="9">
        <v>831799.16</v>
      </c>
      <c r="F58" s="10">
        <f t="shared" si="0"/>
        <v>57.4608887558867</v>
      </c>
      <c r="G58">
        <f t="shared" si="1"/>
        <v>42.5391112441133</v>
      </c>
    </row>
    <row r="59" spans="1:7" ht="15">
      <c r="A59" s="2">
        <f t="shared" si="2"/>
        <v>55</v>
      </c>
      <c r="B59" s="3" t="s">
        <v>27</v>
      </c>
      <c r="C59" s="7" t="s">
        <v>22</v>
      </c>
      <c r="D59" s="8">
        <v>719227.05</v>
      </c>
      <c r="E59" s="9">
        <v>1210463.52</v>
      </c>
      <c r="F59" s="10">
        <f t="shared" si="0"/>
        <v>40.58250925232344</v>
      </c>
      <c r="G59">
        <f t="shared" si="1"/>
        <v>59.41749074767656</v>
      </c>
    </row>
    <row r="60" spans="1:7" ht="15">
      <c r="A60" s="2">
        <f t="shared" si="2"/>
        <v>56</v>
      </c>
      <c r="B60" s="3" t="s">
        <v>27</v>
      </c>
      <c r="C60" s="7" t="s">
        <v>28</v>
      </c>
      <c r="D60" s="8">
        <v>661747.73</v>
      </c>
      <c r="E60" s="9">
        <v>1041633.51</v>
      </c>
      <c r="F60" s="10">
        <f t="shared" si="0"/>
        <v>36.47019574091851</v>
      </c>
      <c r="G60">
        <f t="shared" si="1"/>
        <v>63.52980425908149</v>
      </c>
    </row>
    <row r="61" spans="1:7" ht="15">
      <c r="A61" s="2">
        <f t="shared" si="2"/>
        <v>57</v>
      </c>
      <c r="B61" s="3" t="s">
        <v>27</v>
      </c>
      <c r="C61" s="7" t="s">
        <v>30</v>
      </c>
      <c r="D61" s="8">
        <v>931912.34</v>
      </c>
      <c r="E61" s="9">
        <v>1500558.82</v>
      </c>
      <c r="F61" s="10">
        <f t="shared" si="0"/>
        <v>37.89564743619981</v>
      </c>
      <c r="G61">
        <f t="shared" si="1"/>
        <v>62.10435256380019</v>
      </c>
    </row>
    <row r="62" spans="1:7" ht="15">
      <c r="A62" s="2">
        <f t="shared" si="2"/>
        <v>58</v>
      </c>
      <c r="B62" s="3" t="s">
        <v>27</v>
      </c>
      <c r="C62" s="7" t="s">
        <v>31</v>
      </c>
      <c r="D62" s="8">
        <v>560196.91</v>
      </c>
      <c r="E62" s="9">
        <v>1075044.85</v>
      </c>
      <c r="F62" s="10">
        <f t="shared" si="0"/>
        <v>47.8908335777805</v>
      </c>
      <c r="G62">
        <f t="shared" si="1"/>
        <v>52.1091664222195</v>
      </c>
    </row>
    <row r="63" spans="1:7" ht="15">
      <c r="A63" s="2">
        <f t="shared" si="2"/>
        <v>59</v>
      </c>
      <c r="B63" s="3" t="s">
        <v>27</v>
      </c>
      <c r="C63" s="7" t="s">
        <v>32</v>
      </c>
      <c r="D63" s="8">
        <v>1631363.82</v>
      </c>
      <c r="E63" s="9">
        <v>2209118.74</v>
      </c>
      <c r="F63" s="10">
        <f t="shared" si="0"/>
        <v>26.153185410033686</v>
      </c>
      <c r="G63">
        <f t="shared" si="1"/>
        <v>73.84681458996631</v>
      </c>
    </row>
    <row r="64" spans="1:7" ht="15">
      <c r="A64" s="2">
        <f t="shared" si="2"/>
        <v>60</v>
      </c>
      <c r="B64" s="3" t="s">
        <v>27</v>
      </c>
      <c r="C64" s="7" t="s">
        <v>33</v>
      </c>
      <c r="D64" s="8">
        <v>603245.45</v>
      </c>
      <c r="E64" s="9">
        <v>999093.06</v>
      </c>
      <c r="F64" s="10">
        <f t="shared" si="0"/>
        <v>39.620694592753956</v>
      </c>
      <c r="G64">
        <f t="shared" si="1"/>
        <v>60.379305407246044</v>
      </c>
    </row>
    <row r="65" spans="1:7" ht="15">
      <c r="A65" s="2">
        <f t="shared" si="2"/>
        <v>61</v>
      </c>
      <c r="B65" s="3" t="s">
        <v>12</v>
      </c>
      <c r="C65" s="7" t="s">
        <v>13</v>
      </c>
      <c r="D65" s="8">
        <v>1003360.53</v>
      </c>
      <c r="E65" s="9">
        <v>1543591.84</v>
      </c>
      <c r="F65" s="10">
        <f t="shared" si="0"/>
        <v>34.99832637104379</v>
      </c>
      <c r="G65">
        <f t="shared" si="1"/>
        <v>65.00167362895621</v>
      </c>
    </row>
    <row r="66" spans="1:7" ht="14.25">
      <c r="A66" s="27" t="s">
        <v>77</v>
      </c>
      <c r="B66" s="27"/>
      <c r="C66" s="27"/>
      <c r="D66" s="27"/>
      <c r="E66" s="27"/>
      <c r="F66" s="11">
        <v>32.45</v>
      </c>
      <c r="G66" s="12">
        <f>SUM(F5:F65)</f>
        <v>1982.352317263328</v>
      </c>
    </row>
    <row r="67" ht="14.25">
      <c r="G67">
        <f>SUM(G66/61)</f>
        <v>32.49757897152997</v>
      </c>
    </row>
  </sheetData>
  <mergeCells count="2">
    <mergeCell ref="A66:E66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AnatoliyT</cp:lastModifiedBy>
  <cp:lastPrinted>2017-11-02T05:51:51Z</cp:lastPrinted>
  <dcterms:created xsi:type="dcterms:W3CDTF">2015-05-19T06:23:19Z</dcterms:created>
  <dcterms:modified xsi:type="dcterms:W3CDTF">2017-11-08T03:29:33Z</dcterms:modified>
  <cp:category/>
  <cp:version/>
  <cp:contentType/>
  <cp:contentStatus/>
</cp:coreProperties>
</file>